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0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laslo\Downloads\"/>
    </mc:Choice>
  </mc:AlternateContent>
  <xr:revisionPtr revIDLastSave="1" documentId="11_6D153AD31547962090C064D4CABFDE97F63FBEDF" xr6:coauthVersionLast="47" xr6:coauthVersionMax="47" xr10:uidLastSave="{4F3C53FD-8F53-4C8D-BC30-FF1E360AE7A3}"/>
  <bookViews>
    <workbookView xWindow="0" yWindow="0" windowWidth="19200" windowHeight="6930" tabRatio="858" xr2:uid="{00000000-000D-0000-FFFF-FFFF00000000}"/>
  </bookViews>
  <sheets>
    <sheet name="CyP" sheetId="88" r:id="rId1"/>
    <sheet name="Analisis de precios" sheetId="78" r:id="rId2"/>
    <sheet name="CR" sheetId="79" r:id="rId3"/>
  </sheets>
  <definedNames>
    <definedName name="_xlnm._FilterDatabase" localSheetId="0" hidden="1">CyP!$D$51:$G$51</definedName>
    <definedName name="_xlnm.Print_Area" localSheetId="0">CyP!$A$1:$J$141</definedName>
    <definedName name="_xlnm.Print_Titles" localSheetId="0">CyP!$1:$11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88" l="1"/>
  <c r="C135" i="88" l="1"/>
  <c r="C134" i="88"/>
  <c r="C133" i="88"/>
  <c r="C132" i="88"/>
  <c r="C131" i="88"/>
  <c r="C130" i="88"/>
  <c r="C129" i="88"/>
  <c r="C128" i="88"/>
  <c r="C127" i="88"/>
  <c r="C126" i="88"/>
  <c r="C125" i="88"/>
  <c r="C124" i="88"/>
  <c r="B135" i="88"/>
  <c r="B134" i="88"/>
  <c r="B133" i="88"/>
  <c r="B132" i="88"/>
  <c r="B131" i="88"/>
  <c r="B130" i="88"/>
  <c r="B129" i="88"/>
  <c r="B128" i="88"/>
  <c r="B127" i="88"/>
  <c r="B126" i="88"/>
  <c r="B125" i="88"/>
  <c r="B124" i="88"/>
  <c r="G86" i="88"/>
  <c r="G65" i="88"/>
  <c r="G59" i="88"/>
  <c r="G73" i="88"/>
  <c r="G93" i="88" l="1"/>
  <c r="G16" i="88"/>
  <c r="G35" i="88" l="1"/>
  <c r="G19" i="88" l="1"/>
  <c r="G96" i="88" l="1"/>
  <c r="C138" i="88" l="1"/>
  <c r="B138" i="88"/>
  <c r="G95" i="88" l="1"/>
  <c r="G82" i="88"/>
  <c r="G81" i="88"/>
  <c r="G70" i="88"/>
  <c r="G69" i="88"/>
  <c r="G68" i="88"/>
  <c r="G67" i="88"/>
  <c r="G66" i="88"/>
  <c r="G64" i="88"/>
  <c r="G63" i="88"/>
  <c r="G61" i="88"/>
  <c r="G60" i="88"/>
  <c r="G62" i="88"/>
  <c r="G58" i="88"/>
  <c r="G57" i="88"/>
  <c r="G92" i="88"/>
  <c r="G91" i="88"/>
  <c r="G90" i="88"/>
  <c r="G89" i="88"/>
  <c r="G88" i="88"/>
  <c r="G76" i="88"/>
  <c r="G75" i="88"/>
  <c r="G74" i="88"/>
  <c r="G72" i="88"/>
  <c r="G79" i="88"/>
  <c r="G50" i="88"/>
  <c r="G49" i="88"/>
  <c r="G47" i="88"/>
  <c r="G46" i="88"/>
  <c r="G45" i="88"/>
  <c r="G44" i="88"/>
  <c r="G43" i="88"/>
  <c r="G85" i="88"/>
  <c r="G84" i="88"/>
  <c r="G41" i="88"/>
  <c r="G55" i="88"/>
  <c r="G39" i="88"/>
  <c r="G38" i="88"/>
  <c r="G54" i="88"/>
  <c r="G53" i="88"/>
  <c r="G52" i="88"/>
  <c r="G29" i="88"/>
  <c r="G23" i="88"/>
  <c r="G34" i="88"/>
  <c r="G33" i="88"/>
  <c r="G32" i="88"/>
  <c r="G31" i="88"/>
  <c r="G30" i="88"/>
  <c r="G28" i="88"/>
  <c r="G27" i="88"/>
  <c r="G25" i="88"/>
  <c r="G24" i="88"/>
  <c r="G26" i="88"/>
  <c r="G22" i="88"/>
  <c r="G21" i="88"/>
  <c r="G18" i="88"/>
  <c r="G17" i="88"/>
  <c r="G15" i="88"/>
  <c r="H71" i="88" l="1"/>
  <c r="H83" i="88"/>
  <c r="H36" i="88"/>
  <c r="H14" i="88"/>
  <c r="H48" i="88"/>
  <c r="H87" i="88"/>
  <c r="H80" i="88"/>
  <c r="H56" i="88"/>
  <c r="H51" i="88"/>
  <c r="H20" i="88"/>
  <c r="H78" i="88"/>
  <c r="H94" i="88"/>
  <c r="H97" i="88"/>
  <c r="H99" i="88" l="1"/>
  <c r="F26" i="78"/>
  <c r="F33" i="78"/>
  <c r="H100" i="88" l="1"/>
  <c r="H101" i="88" s="1"/>
  <c r="H103" i="88" l="1"/>
  <c r="H102" i="88"/>
  <c r="H104" i="88" l="1"/>
  <c r="H105" i="88" s="1"/>
  <c r="H106" i="88" s="1"/>
  <c r="H131" i="88" l="1"/>
  <c r="H130" i="88"/>
  <c r="H129" i="88"/>
  <c r="H128" i="88"/>
  <c r="H133" i="88"/>
  <c r="H125" i="88"/>
  <c r="H127" i="88"/>
  <c r="H126" i="88"/>
  <c r="H132" i="88"/>
  <c r="H135" i="88"/>
  <c r="H134" i="88"/>
  <c r="H124" i="88"/>
  <c r="H110" i="88"/>
  <c r="G115" i="88" l="1"/>
  <c r="G114" i="88"/>
  <c r="G113" i="88"/>
  <c r="H116" i="88" s="1"/>
  <c r="H138" i="88" s="1"/>
  <c r="H136" i="88"/>
  <c r="H139" i="88" l="1"/>
  <c r="G118" i="88"/>
  <c r="I139" i="88" l="1"/>
</calcChain>
</file>

<file path=xl/sharedStrings.xml><?xml version="1.0" encoding="utf-8"?>
<sst xmlns="http://schemas.openxmlformats.org/spreadsheetml/2006/main" count="348" uniqueCount="255">
  <si>
    <t xml:space="preserve">“1983/2023 –  40 AÑOS DE DEMOCRACIA”
</t>
  </si>
  <si>
    <t>COMPUTO Y PRESUPUESTO</t>
  </si>
  <si>
    <t>CONTRATISTA</t>
  </si>
  <si>
    <t>OBRA - CUBIERTA</t>
  </si>
  <si>
    <t>DOMICILIO: MAR DEL PLATA</t>
  </si>
  <si>
    <t>TIPO DE OBRA: CUBIERTA</t>
  </si>
  <si>
    <t>MES BASE</t>
  </si>
  <si>
    <t>JULIO</t>
  </si>
  <si>
    <t>RUBRO</t>
  </si>
  <si>
    <t>DESIGNACION DE LAS OBRAS</t>
  </si>
  <si>
    <t>Cómputo</t>
  </si>
  <si>
    <t>Presupuesto</t>
  </si>
  <si>
    <t>Unid.</t>
  </si>
  <si>
    <r>
      <t xml:space="preserve">Cant.
</t>
    </r>
    <r>
      <rPr>
        <b/>
        <sz val="10"/>
        <color theme="0" tint="-0.34998626667073579"/>
        <rFont val="Arial"/>
        <family val="2"/>
      </rPr>
      <t>a</t>
    </r>
  </si>
  <si>
    <r>
      <t xml:space="preserve">Precio Unitario
</t>
    </r>
    <r>
      <rPr>
        <b/>
        <sz val="10"/>
        <color rgb="FF00B050"/>
        <rFont val="Arial"/>
        <family val="2"/>
      </rPr>
      <t>b</t>
    </r>
  </si>
  <si>
    <r>
      <t xml:space="preserve">Precio Item
</t>
    </r>
    <r>
      <rPr>
        <b/>
        <sz val="10"/>
        <color theme="0" tint="-0.499984740745262"/>
        <rFont val="Arial"/>
        <family val="2"/>
      </rPr>
      <t>c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c=(a x b)</t>
    </r>
  </si>
  <si>
    <t>Precio Rubro</t>
  </si>
  <si>
    <t>%  incidencia</t>
  </si>
  <si>
    <r>
      <rPr>
        <b/>
        <i/>
        <sz val="10"/>
        <rFont val="Arial"/>
        <family val="2"/>
      </rPr>
      <t xml:space="preserve">1) </t>
    </r>
    <r>
      <rPr>
        <i/>
        <sz val="10"/>
        <rFont val="Arial"/>
        <family val="2"/>
      </rPr>
      <t xml:space="preserve">Se deberá completar la columna de Precio Unitario (b)        </t>
    </r>
    <r>
      <rPr>
        <b/>
        <i/>
        <sz val="10"/>
        <rFont val="Arial"/>
        <family val="2"/>
      </rPr>
      <t>6)</t>
    </r>
    <r>
      <rPr>
        <i/>
        <sz val="10"/>
        <rFont val="Arial"/>
        <family val="2"/>
      </rPr>
      <t xml:space="preserve"> Al final de la tabla completar % Costo Financiero, Gastos Generales, Beneficio e Impuestos.</t>
    </r>
  </si>
  <si>
    <t>*COMPLETAR CELDAS CON FONDO VERDE ÚNICAMENTE</t>
  </si>
  <si>
    <t>NOTAS</t>
  </si>
  <si>
    <t>TRABAJOS PRELIMINARES</t>
  </si>
  <si>
    <t>1.01</t>
  </si>
  <si>
    <t>Cerco perimetral de obra exterior: rígido chapa galvanizada o madera pintada, con postes metálicos de caño estructural, apuntalados, cartelería de seguridad, según etapabilidad de obra. Altura promedio 2,50m</t>
  </si>
  <si>
    <t>ml</t>
  </si>
  <si>
    <t>1.02</t>
  </si>
  <si>
    <t>Protecciones interiores en equipos de sala técnica y cabina. Altura promedio: 2,60m</t>
  </si>
  <si>
    <t>1.03</t>
  </si>
  <si>
    <t>Replanteo general</t>
  </si>
  <si>
    <t>m2</t>
  </si>
  <si>
    <t>1.04</t>
  </si>
  <si>
    <t>Tablero de obra - conexión de energía a TS</t>
  </si>
  <si>
    <t>un</t>
  </si>
  <si>
    <t>1.05</t>
  </si>
  <si>
    <t>Doc. Ejecutiva, Ing. De detalle + Memorias de calculo estructural y verificación (H° y metálicas)</t>
  </si>
  <si>
    <t>gl</t>
  </si>
  <si>
    <t>DEMOLICIÓN Y RETIROS</t>
  </si>
  <si>
    <t>2.01</t>
  </si>
  <si>
    <t>Retiro de bandeja eléctrica sobre torre</t>
  </si>
  <si>
    <t>2.02</t>
  </si>
  <si>
    <t>Retiro de unidad exterior de AA (incluye instalación eléctrica, cañerías y ménsulas)</t>
  </si>
  <si>
    <t>2.03</t>
  </si>
  <si>
    <t>Retiro de unidades interiores AA tipo casette</t>
  </si>
  <si>
    <t>2.04</t>
  </si>
  <si>
    <t xml:space="preserve">Demolición de pases de instalación de AA de sala técnica en torre </t>
  </si>
  <si>
    <t>m3</t>
  </si>
  <si>
    <t>2.05</t>
  </si>
  <si>
    <t xml:space="preserve">Retiro de instalación de desagües pluviales </t>
  </si>
  <si>
    <t>2.06</t>
  </si>
  <si>
    <t>Demolición de alfeizar</t>
  </si>
  <si>
    <t>2.07</t>
  </si>
  <si>
    <t xml:space="preserve">Demolición de mampostería </t>
  </si>
  <si>
    <t>2.08</t>
  </si>
  <si>
    <t>Picado de revoque</t>
  </si>
  <si>
    <t>2.09</t>
  </si>
  <si>
    <t>Retiro de contrapiso</t>
  </si>
  <si>
    <t>2.10</t>
  </si>
  <si>
    <t>Retiro completo de membrana asfáltica en muros de carga</t>
  </si>
  <si>
    <t>2.11</t>
  </si>
  <si>
    <t xml:space="preserve">Retiro de baldosas de porcelanato </t>
  </si>
  <si>
    <t>2.12</t>
  </si>
  <si>
    <t>Retiro de espuma protectora antigolpe en vigas</t>
  </si>
  <si>
    <t>2.13</t>
  </si>
  <si>
    <t>Retiro de cielorraso de placa de yeso 60x60</t>
  </si>
  <si>
    <t>2.14</t>
  </si>
  <si>
    <t>Retiro de cielorraso de placa de yeso junta tomada</t>
  </si>
  <si>
    <t>2.15</t>
  </si>
  <si>
    <t xml:space="preserve">Retiro de sección de baranda </t>
  </si>
  <si>
    <t>ALBAÑILERÍA Y AFINES</t>
  </si>
  <si>
    <t>3.01</t>
  </si>
  <si>
    <t>MAMPOSTERIA</t>
  </si>
  <si>
    <t>3.01.01</t>
  </si>
  <si>
    <t>Antepecho de ladrillo cerámico en ventana de torre sobre el nivel de cubierta nueva con ladrillos del 18</t>
  </si>
  <si>
    <t>3.01.02</t>
  </si>
  <si>
    <t>Amurado de perfiles con mampostería con ladrillos 18</t>
  </si>
  <si>
    <t>3.02</t>
  </si>
  <si>
    <t>CONTRAPISOS Y CARPETAS</t>
  </si>
  <si>
    <t>3.02.01</t>
  </si>
  <si>
    <t xml:space="preserve">Carpeta niveladora e=2cm </t>
  </si>
  <si>
    <t>3.03</t>
  </si>
  <si>
    <t>REVOQUES</t>
  </si>
  <si>
    <t>3.03.01</t>
  </si>
  <si>
    <t xml:space="preserve">Azotado c/ Hidrófugo exterior </t>
  </si>
  <si>
    <t>3.03.02</t>
  </si>
  <si>
    <t>Revoque grueso fratazado exterior</t>
  </si>
  <si>
    <t>3.03.03</t>
  </si>
  <si>
    <t>Revoque grueso interior</t>
  </si>
  <si>
    <t>3.03.04</t>
  </si>
  <si>
    <t>Revoque fino interior</t>
  </si>
  <si>
    <t>3.03.05</t>
  </si>
  <si>
    <t>Sellado de pases de cañerías de AA, bandejas eléctricas e instalaciones</t>
  </si>
  <si>
    <t>SOLADOS Y GUARDAS</t>
  </si>
  <si>
    <t>4.01</t>
  </si>
  <si>
    <t>Baldosa de porcellanato de 60x60 tipo ILVA</t>
  </si>
  <si>
    <t>4.02</t>
  </si>
  <si>
    <t>Guardasilla de Ch G° h=1,20</t>
  </si>
  <si>
    <t>ESTRUCTURAS - REFUERZO DE VIGAS</t>
  </si>
  <si>
    <t>5.01</t>
  </si>
  <si>
    <t>Viga de H°A° 15x15 p. apoyo de perfil C</t>
  </si>
  <si>
    <t>5.02</t>
  </si>
  <si>
    <t>Viga de H°A° 20x20 p. apoyo de perfil C</t>
  </si>
  <si>
    <t>5.03</t>
  </si>
  <si>
    <t>Provisión y colocación de refuerzo fibra de carbono en viga</t>
  </si>
  <si>
    <t>5.04</t>
  </si>
  <si>
    <t>Hormigón estructural H-25</t>
  </si>
  <si>
    <t>CUBIERTA METÁLICA - SOBRETECHO</t>
  </si>
  <si>
    <t>6.01</t>
  </si>
  <si>
    <t>Perfil galvanizado C 160x60x20 - esp. 2,5 mm</t>
  </si>
  <si>
    <t>6.02</t>
  </si>
  <si>
    <t>Placa OSB 18mm - APA</t>
  </si>
  <si>
    <t>6.03</t>
  </si>
  <si>
    <t>Barrera de agua y viento tipo TRASPIR EVO SEAL 200 o superior</t>
  </si>
  <si>
    <t>6.04</t>
  </si>
  <si>
    <t>Separador pino impregnado 2"x2"</t>
  </si>
  <si>
    <t>6.05</t>
  </si>
  <si>
    <t>Clavador pino impregnado 2"x2"</t>
  </si>
  <si>
    <t>6.06</t>
  </si>
  <si>
    <t>Lana de vidrio c/aluminio 50mm</t>
  </si>
  <si>
    <t>6.07</t>
  </si>
  <si>
    <t xml:space="preserve">Falda de chapa galvanizada </t>
  </si>
  <si>
    <t>6.08</t>
  </si>
  <si>
    <t xml:space="preserve">Chapa sinusoiudal </t>
  </si>
  <si>
    <t>6.09</t>
  </si>
  <si>
    <t>Burlete tipo Compriband para chapa sinusoidal</t>
  </si>
  <si>
    <t>6.10</t>
  </si>
  <si>
    <t>Babetas de cierre (chapa lisa N°25 galvanizada)</t>
  </si>
  <si>
    <t>6.11</t>
  </si>
  <si>
    <t xml:space="preserve">Cupertina de chapa galvanizada (chapa lisa N°25) </t>
  </si>
  <si>
    <t>6.12</t>
  </si>
  <si>
    <t>Junta selladora poliuretánica tipo Sellaband</t>
  </si>
  <si>
    <t>6.13</t>
  </si>
  <si>
    <t xml:space="preserve">Canaleta de chapa galvanizada con gargola de desborde </t>
  </si>
  <si>
    <t>6.14</t>
  </si>
  <si>
    <t>Bajada pluvial de chapa galvanizada</t>
  </si>
  <si>
    <t>HERRERIA</t>
  </si>
  <si>
    <t>7.01</t>
  </si>
  <si>
    <t>Ménsula de apoyo tuberias AA2000</t>
  </si>
  <si>
    <t>7.02</t>
  </si>
  <si>
    <t>Baranda de H°G°</t>
  </si>
  <si>
    <t>7.03</t>
  </si>
  <si>
    <t>Plataforma metálica - estructura de hierro galvanizada (3 escalones según cálculo) según plano y especificaciones</t>
  </si>
  <si>
    <t>7.04</t>
  </si>
  <si>
    <t>Provisión y colocación pedestal de antena (según ET y planos de detalles)</t>
  </si>
  <si>
    <t>7.05</t>
  </si>
  <si>
    <t xml:space="preserve">Tapas de chapa galvanizada para columnas de escalera de incendio </t>
  </si>
  <si>
    <t>7.06</t>
  </si>
  <si>
    <t>Bandeja portacable perforada 200mm</t>
  </si>
  <si>
    <t>CARPINTERIAS</t>
  </si>
  <si>
    <t>8.01</t>
  </si>
  <si>
    <t>Reparación de puerta de salida de emergencia en cabina de control + provisión y colocación de accesorios y herrajes (tope de apertura, brazo cierrapuerta hidráuloco)</t>
  </si>
  <si>
    <t>INSTALACION TERMOMECÁNICA</t>
  </si>
  <si>
    <t>9.01</t>
  </si>
  <si>
    <t>Reinstalación de unidad exterior de equipo de aire acondicionado Split (incluye accesorios, ménsulas y cañerías nuevas)</t>
  </si>
  <si>
    <t>9.02</t>
  </si>
  <si>
    <t>Reinstalación de unidad interior de equipo de aire acondicionado tipo Cassette (incluye accesorios, ménsulas y cañerías nuevas)</t>
  </si>
  <si>
    <t>CIERLORRASO</t>
  </si>
  <si>
    <t>10.01</t>
  </si>
  <si>
    <t xml:space="preserve">Placa de yeso común 12mm junta tomada, con aislación </t>
  </si>
  <si>
    <t>10.02</t>
  </si>
  <si>
    <t>Cielorraso suspendido desmontable</t>
  </si>
  <si>
    <t>10.03</t>
  </si>
  <si>
    <t>Provisión y colocación de tapas de inspección 60x60</t>
  </si>
  <si>
    <t>PINTURA</t>
  </si>
  <si>
    <t>11.01</t>
  </si>
  <si>
    <t>Pintura látex interior 2 manos de enduido completo + fijador + 3 manos de latex. Incluye mampostería y cielorraso</t>
  </si>
  <si>
    <t>11.02</t>
  </si>
  <si>
    <t>Pintura látex exterior fijador + 3 manos de latex</t>
  </si>
  <si>
    <t>11.03</t>
  </si>
  <si>
    <t>Lijado de carpintería + Base antioxido + Esmalte sinténtico (2 manos) para puertas de salidas de emergencia</t>
  </si>
  <si>
    <t>11.04</t>
  </si>
  <si>
    <t>Galvanizado en frío en escalera de escape de incendio</t>
  </si>
  <si>
    <t>11.05</t>
  </si>
  <si>
    <t>Pintura epoxi señalización de desnivel en azotea</t>
  </si>
  <si>
    <t>11.06</t>
  </si>
  <si>
    <t>Membrana poliuretánica + velo en cubierta de torre</t>
  </si>
  <si>
    <t>LIMPIEZA DE OBRA</t>
  </si>
  <si>
    <t>12.01</t>
  </si>
  <si>
    <t>Limpieza parcial  de obra (incluye volquetes)</t>
  </si>
  <si>
    <t>mes</t>
  </si>
  <si>
    <t>12.02</t>
  </si>
  <si>
    <t>Limpieza final de obra</t>
  </si>
  <si>
    <t>COSTO - NETO</t>
  </si>
  <si>
    <t>A</t>
  </si>
  <si>
    <t>COSTO DIRECTO 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</si>
  <si>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</si>
  <si>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</si>
  <si>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</si>
  <si>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</si>
  <si>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</si>
  <si>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</si>
  <si>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</si>
  <si>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</si>
  <si>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</si>
  <si>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</si>
  <si>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PESUPUESTO</t>
  </si>
  <si>
    <t>COEFICIENTE RESUMEN (CR)</t>
  </si>
  <si>
    <t>PRESUPUESTO GENERAL (COSTO-COSTO x CR A )</t>
  </si>
  <si>
    <t>EQUIPO DE OBRA</t>
  </si>
  <si>
    <t>13.01</t>
  </si>
  <si>
    <t>Representante Técnico en Obra (Arq. / Ing.)</t>
  </si>
  <si>
    <t>13.02</t>
  </si>
  <si>
    <t>Ingeniero estructuralista</t>
  </si>
  <si>
    <t>13.03</t>
  </si>
  <si>
    <t>Técnico en Seguridad e Higiene</t>
  </si>
  <si>
    <t xml:space="preserve">    Subtotal Ítem</t>
  </si>
  <si>
    <t>PRECIO TOTAL DE OBRA</t>
  </si>
  <si>
    <t>PLANILLA RESUMEN</t>
  </si>
  <si>
    <t>% incidencia</t>
  </si>
  <si>
    <t>SUBTOTAL</t>
  </si>
  <si>
    <t>TOTAL</t>
  </si>
  <si>
    <t xml:space="preserve"> 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</si>
  <si>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</si>
  <si>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</si>
  <si>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</si>
  <si>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</si>
  <si>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</si>
  <si>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</si>
  <si>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</si>
  <si>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</si>
  <si>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</si>
  <si>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</si>
  <si>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</si>
  <si>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MATERIALES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</si>
  <si>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</si>
  <si>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</si>
  <si>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</si>
  <si>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</si>
  <si>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</si>
  <si>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</si>
  <si>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</si>
  <si>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 xml:space="preserve"> EQUIPOS</t>
  </si>
  <si>
    <t>Equipo/Mes</t>
  </si>
  <si>
    <t>Horas/UdM</t>
  </si>
  <si>
    <t>$/Hora</t>
  </si>
  <si>
    <t>COSTO DIRECTO</t>
  </si>
  <si>
    <t>CR</t>
  </si>
  <si>
    <t>PRECIO TOTAL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</si>
  <si>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</si>
  <si>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</si>
  <si>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</si>
  <si>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</si>
  <si>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</si>
  <si>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</si>
  <si>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</si>
  <si>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</si>
  <si>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</si>
  <si>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</si>
  <si>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</si>
  <si>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</si>
  <si>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</si>
  <si>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</si>
  <si>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</si>
  <si>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PRESUPUESTO</t>
  </si>
  <si>
    <t>D= C + IMP</t>
  </si>
  <si>
    <t>D/A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</si>
</sst>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€&quot;_-;\-* #,##0.00\ &quot;€&quot;_-;_-* &quot;-&quot;??\ &quot;€&quot;_-;_-@_-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#,##0.000"/>
    <numFmt numFmtId="169" formatCode="0.000"/>
    <numFmt numFmtId="170" formatCode="_ [$€-2]\ * #,##0.00_ ;_ [$€-2]\ * \-#,##0.00_ ;_ [$€-2]\ * &quot;-&quot;??_ "/>
    <numFmt numFmtId="171" formatCode="&quot;$&quot;\ #,##0.00"/>
    <numFmt numFmtId="173" formatCode="&quot;$&quot;\ #,##0.00000"/>
    <numFmt numFmtId="174" formatCode="0.0"/>
    <numFmt numFmtId="175" formatCode="#,##0.00000"/>
    <numFmt numFmtId="176" formatCode="_-[$$-409]* #,##0.00_ ;_-[$$-409]* \-#,##0.00\ ;_-[$$-409]* &quot;-&quot;??_ ;_-@_ "/>
    <numFmt numFmtId="177" formatCode="_-[$$-409]* #,##0_ ;_-[$$-409]* \-#,##0\ ;_-[$$-409]* &quot;-&quot;??_ ;_-@_ "/>
    <numFmt numFmtId="178" formatCode="_-[$$-2C0A]\ * #,##0.00_-;\-[$$-2C0A]\ * #,##0.00_-;_-[$$-2C0A]\ * &quot;-&quot;??_-;_-@_-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B05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 tint="-0.49998474074526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/>
      <name val="Arial"/>
      <family val="2"/>
    </font>
    <font>
      <u/>
      <sz val="7.5"/>
      <color indexed="12"/>
      <name val="Arial"/>
      <family val="2"/>
    </font>
    <font>
      <sz val="10"/>
      <name val="Swis721 Th BT"/>
    </font>
    <font>
      <b/>
      <i/>
      <sz val="10"/>
      <color rgb="FF00B05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127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0" applyNumberFormat="0" applyBorder="0" applyAlignment="0" applyProtection="0"/>
    <xf numFmtId="0" fontId="11" fillId="11" borderId="1" applyNumberFormat="0" applyAlignment="0" applyProtection="0"/>
    <xf numFmtId="0" fontId="11" fillId="11" borderId="1" applyNumberFormat="0" applyAlignment="0" applyProtection="0"/>
    <xf numFmtId="0" fontId="12" fillId="12" borderId="2" applyNumberFormat="0" applyAlignment="0" applyProtection="0"/>
    <xf numFmtId="0" fontId="12" fillId="12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170" fontId="6" fillId="0" borderId="0" applyFon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167" fontId="8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6" fillId="0" borderId="0"/>
    <xf numFmtId="0" fontId="24" fillId="0" borderId="0"/>
    <xf numFmtId="0" fontId="8" fillId="0" borderId="0"/>
    <xf numFmtId="0" fontId="6" fillId="0" borderId="0"/>
    <xf numFmtId="0" fontId="25" fillId="0" borderId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8" fillId="11" borderId="6" applyNumberFormat="0" applyAlignment="0" applyProtection="0"/>
    <xf numFmtId="0" fontId="18" fillId="11" borderId="6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5" fillId="4" borderId="5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33" fillId="0" borderId="0"/>
    <xf numFmtId="0" fontId="36" fillId="0" borderId="0"/>
    <xf numFmtId="165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3" fillId="0" borderId="0"/>
    <xf numFmtId="0" fontId="5" fillId="4" borderId="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5" fillId="0" borderId="0"/>
  </cellStyleXfs>
  <cellXfs count="373">
    <xf numFmtId="0" fontId="0" fillId="0" borderId="0" xfId="0"/>
    <xf numFmtId="0" fontId="27" fillId="21" borderId="23" xfId="96" applyFont="1" applyFill="1" applyBorder="1" applyAlignment="1">
      <alignment vertical="center" wrapText="1"/>
    </xf>
    <xf numFmtId="0" fontId="27" fillId="21" borderId="23" xfId="96" applyFont="1" applyFill="1" applyBorder="1" applyAlignment="1">
      <alignment horizontal="center" vertical="center" wrapText="1"/>
    </xf>
    <xf numFmtId="0" fontId="7" fillId="0" borderId="10" xfId="95" applyFont="1" applyBorder="1" applyAlignment="1">
      <alignment horizontal="center" vertical="center" shrinkToFit="1"/>
    </xf>
    <xf numFmtId="2" fontId="7" fillId="0" borderId="10" xfId="95" applyNumberFormat="1" applyFont="1" applyBorder="1" applyAlignment="1">
      <alignment horizontal="center" vertical="center" wrapText="1" shrinkToFit="1"/>
    </xf>
    <xf numFmtId="0" fontId="7" fillId="0" borderId="10" xfId="95" applyFont="1" applyBorder="1" applyAlignment="1">
      <alignment horizontal="center" vertical="center" wrapText="1"/>
    </xf>
    <xf numFmtId="0" fontId="7" fillId="19" borderId="20" xfId="95" applyFont="1" applyFill="1" applyBorder="1" applyAlignment="1">
      <alignment horizontal="center" vertical="center" wrapText="1"/>
    </xf>
    <xf numFmtId="0" fontId="7" fillId="18" borderId="20" xfId="95" applyFont="1" applyFill="1" applyBorder="1" applyAlignment="1">
      <alignment horizontal="center" vertical="center" wrapText="1"/>
    </xf>
    <xf numFmtId="0" fontId="7" fillId="18" borderId="20" xfId="95" applyFont="1" applyFill="1" applyBorder="1" applyAlignment="1">
      <alignment vertical="center" wrapText="1"/>
    </xf>
    <xf numFmtId="0" fontId="7" fillId="18" borderId="24" xfId="95" applyFont="1" applyFill="1" applyBorder="1" applyAlignment="1">
      <alignment vertical="center" wrapText="1"/>
    </xf>
    <xf numFmtId="166" fontId="7" fillId="18" borderId="10" xfId="95" applyNumberFormat="1" applyFont="1" applyFill="1" applyBorder="1" applyAlignment="1">
      <alignment horizontal="center" vertical="center"/>
    </xf>
    <xf numFmtId="0" fontId="7" fillId="18" borderId="24" xfId="95" applyFont="1" applyFill="1" applyBorder="1" applyAlignment="1" applyProtection="1">
      <alignment vertical="center" wrapText="1"/>
      <protection locked="0"/>
    </xf>
    <xf numFmtId="0" fontId="35" fillId="18" borderId="24" xfId="95" applyFont="1" applyFill="1" applyBorder="1" applyAlignment="1">
      <alignment vertical="center" wrapText="1"/>
    </xf>
    <xf numFmtId="0" fontId="35" fillId="18" borderId="24" xfId="95" applyFont="1" applyFill="1" applyBorder="1" applyAlignment="1" applyProtection="1">
      <alignment vertical="center" wrapText="1"/>
      <protection locked="0"/>
    </xf>
    <xf numFmtId="0" fontId="35" fillId="18" borderId="19" xfId="95" applyFont="1" applyFill="1" applyBorder="1" applyAlignment="1">
      <alignment vertical="center" wrapText="1"/>
    </xf>
    <xf numFmtId="0" fontId="7" fillId="18" borderId="10" xfId="95" applyFont="1" applyFill="1" applyBorder="1" applyAlignment="1">
      <alignment horizontal="center" vertical="center" wrapText="1"/>
    </xf>
    <xf numFmtId="0" fontId="7" fillId="18" borderId="24" xfId="95" applyFont="1" applyFill="1" applyBorder="1" applyAlignment="1">
      <alignment vertical="center"/>
    </xf>
    <xf numFmtId="0" fontId="7" fillId="18" borderId="24" xfId="95" applyFont="1" applyFill="1" applyBorder="1" applyAlignment="1" applyProtection="1">
      <alignment vertical="center"/>
      <protection locked="0"/>
    </xf>
    <xf numFmtId="0" fontId="7" fillId="18" borderId="19" xfId="95" applyFont="1" applyFill="1" applyBorder="1" applyAlignment="1">
      <alignment vertical="center"/>
    </xf>
    <xf numFmtId="49" fontId="7" fillId="19" borderId="28" xfId="95" applyNumberFormat="1" applyFont="1" applyFill="1" applyBorder="1" applyAlignment="1">
      <alignment horizontal="right" vertical="center"/>
    </xf>
    <xf numFmtId="0" fontId="7" fillId="21" borderId="20" xfId="95" applyFont="1" applyFill="1" applyBorder="1" applyAlignment="1">
      <alignment horizontal="left" vertical="center" wrapText="1"/>
    </xf>
    <xf numFmtId="165" fontId="7" fillId="0" borderId="10" xfId="99" applyFont="1" applyBorder="1" applyAlignment="1" applyProtection="1">
      <alignment horizontal="center" vertical="center"/>
    </xf>
    <xf numFmtId="0" fontId="7" fillId="0" borderId="13" xfId="95" applyFont="1" applyBorder="1" applyAlignment="1">
      <alignment horizontal="center" vertical="center"/>
    </xf>
    <xf numFmtId="165" fontId="5" fillId="0" borderId="48" xfId="99" applyFont="1" applyBorder="1" applyAlignment="1" applyProtection="1">
      <alignment horizontal="center" vertical="center"/>
    </xf>
    <xf numFmtId="49" fontId="7" fillId="19" borderId="0" xfId="95" applyNumberFormat="1" applyFont="1" applyFill="1" applyAlignment="1">
      <alignment horizontal="right" vertical="center"/>
    </xf>
    <xf numFmtId="0" fontId="7" fillId="19" borderId="12" xfId="95" applyFont="1" applyFill="1" applyBorder="1" applyAlignment="1">
      <alignment horizontal="center" vertical="center"/>
    </xf>
    <xf numFmtId="0" fontId="7" fillId="19" borderId="34" xfId="95" applyFont="1" applyFill="1" applyBorder="1" applyAlignment="1">
      <alignment horizontal="center" vertical="center"/>
    </xf>
    <xf numFmtId="0" fontId="7" fillId="21" borderId="20" xfId="95" applyFont="1" applyFill="1" applyBorder="1" applyAlignment="1">
      <alignment vertical="center" wrapText="1"/>
    </xf>
    <xf numFmtId="0" fontId="7" fillId="21" borderId="24" xfId="95" applyFont="1" applyFill="1" applyBorder="1" applyAlignment="1">
      <alignment vertical="center"/>
    </xf>
    <xf numFmtId="0" fontId="7" fillId="19" borderId="28" xfId="95" applyFont="1" applyFill="1" applyBorder="1" applyAlignment="1">
      <alignment horizontal="right" vertical="center"/>
    </xf>
    <xf numFmtId="0" fontId="7" fillId="19" borderId="0" xfId="95" applyFont="1" applyFill="1" applyAlignment="1">
      <alignment horizontal="right" vertical="center"/>
    </xf>
    <xf numFmtId="0" fontId="7" fillId="21" borderId="19" xfId="95" applyFont="1" applyFill="1" applyBorder="1" applyAlignment="1">
      <alignment vertical="center"/>
    </xf>
    <xf numFmtId="165" fontId="7" fillId="18" borderId="10" xfId="99" applyFont="1" applyFill="1" applyBorder="1" applyAlignment="1" applyProtection="1">
      <alignment horizontal="center" vertical="center"/>
    </xf>
    <xf numFmtId="0" fontId="35" fillId="19" borderId="0" xfId="95" applyFont="1" applyFill="1" applyAlignment="1">
      <alignment horizontal="left" vertical="center" wrapText="1"/>
    </xf>
    <xf numFmtId="165" fontId="7" fillId="19" borderId="0" xfId="99" applyFont="1" applyFill="1" applyAlignment="1" applyProtection="1">
      <alignment horizontal="center" vertical="center"/>
    </xf>
    <xf numFmtId="0" fontId="7" fillId="21" borderId="20" xfId="95" applyFont="1" applyFill="1" applyBorder="1" applyAlignment="1">
      <alignment horizontal="left" vertical="center"/>
    </xf>
    <xf numFmtId="0" fontId="7" fillId="18" borderId="21" xfId="95" applyFont="1" applyFill="1" applyBorder="1" applyAlignment="1">
      <alignment horizontal="left" vertical="center" wrapText="1"/>
    </xf>
    <xf numFmtId="49" fontId="7" fillId="19" borderId="0" xfId="95" applyNumberFormat="1" applyFont="1" applyFill="1" applyAlignment="1">
      <alignment horizontal="center" vertical="center"/>
    </xf>
    <xf numFmtId="171" fontId="7" fillId="0" borderId="10" xfId="95" applyNumberFormat="1" applyFont="1" applyBorder="1" applyAlignment="1">
      <alignment horizontal="center" vertical="center"/>
    </xf>
    <xf numFmtId="0" fontId="7" fillId="19" borderId="10" xfId="95" applyFont="1" applyFill="1" applyBorder="1" applyAlignment="1">
      <alignment horizontal="center" vertical="center"/>
    </xf>
    <xf numFmtId="169" fontId="7" fillId="19" borderId="10" xfId="95" applyNumberFormat="1" applyFont="1" applyFill="1" applyBorder="1" applyAlignment="1">
      <alignment horizontal="center" vertical="center" shrinkToFit="1"/>
    </xf>
    <xf numFmtId="169" fontId="7" fillId="19" borderId="10" xfId="95" applyNumberFormat="1" applyFont="1" applyFill="1" applyBorder="1" applyAlignment="1">
      <alignment horizontal="center" vertical="center" wrapText="1"/>
    </xf>
    <xf numFmtId="0" fontId="7" fillId="19" borderId="0" xfId="95" applyFont="1" applyFill="1" applyAlignment="1">
      <alignment horizontal="left" vertical="center" wrapText="1"/>
    </xf>
    <xf numFmtId="0" fontId="7" fillId="19" borderId="0" xfId="95" applyFont="1" applyFill="1" applyAlignment="1">
      <alignment horizontal="center" vertical="center"/>
    </xf>
    <xf numFmtId="0" fontId="7" fillId="19" borderId="0" xfId="95" applyFont="1" applyFill="1" applyAlignment="1">
      <alignment horizontal="left" vertical="center"/>
    </xf>
    <xf numFmtId="0" fontId="5" fillId="0" borderId="43" xfId="0" applyFont="1" applyBorder="1" applyAlignment="1">
      <alignment horizontal="left" vertical="center" wrapText="1"/>
    </xf>
    <xf numFmtId="0" fontId="26" fillId="0" borderId="0" xfId="95" applyFont="1" applyAlignment="1">
      <alignment horizontal="left" vertical="center"/>
    </xf>
    <xf numFmtId="2" fontId="5" fillId="0" borderId="49" xfId="0" applyNumberFormat="1" applyFont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0" fillId="0" borderId="23" xfId="0" applyBorder="1"/>
    <xf numFmtId="168" fontId="7" fillId="0" borderId="0" xfId="0" applyNumberFormat="1" applyFont="1" applyAlignment="1">
      <alignment horizontal="center" vertical="center"/>
    </xf>
    <xf numFmtId="0" fontId="0" fillId="0" borderId="23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30" xfId="0" applyBorder="1"/>
    <xf numFmtId="0" fontId="7" fillId="0" borderId="0" xfId="0" applyFont="1" applyAlignment="1">
      <alignment horizontal="left" vertical="center" wrapText="1"/>
    </xf>
    <xf numFmtId="175" fontId="7" fillId="25" borderId="10" xfId="0" applyNumberFormat="1" applyFont="1" applyFill="1" applyBorder="1" applyAlignment="1">
      <alignment horizontal="center" vertical="center"/>
    </xf>
    <xf numFmtId="17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168" fontId="7" fillId="25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8" fontId="5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9" fontId="7" fillId="25" borderId="10" xfId="0" applyNumberFormat="1" applyFont="1" applyFill="1" applyBorder="1" applyAlignment="1">
      <alignment horizontal="center" vertical="center"/>
    </xf>
    <xf numFmtId="174" fontId="7" fillId="0" borderId="13" xfId="0" applyNumberFormat="1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18" xfId="0" applyBorder="1"/>
    <xf numFmtId="0" fontId="0" fillId="0" borderId="15" xfId="0" applyBorder="1"/>
    <xf numFmtId="0" fontId="0" fillId="0" borderId="25" xfId="0" applyBorder="1"/>
    <xf numFmtId="0" fontId="0" fillId="0" borderId="14" xfId="0" applyBorder="1"/>
    <xf numFmtId="0" fontId="0" fillId="0" borderId="59" xfId="0" applyBorder="1"/>
    <xf numFmtId="0" fontId="0" fillId="0" borderId="14" xfId="0" applyBorder="1" applyAlignment="1">
      <alignment horizontal="center"/>
    </xf>
    <xf numFmtId="0" fontId="5" fillId="0" borderId="21" xfId="0" applyFont="1" applyBorder="1"/>
    <xf numFmtId="0" fontId="5" fillId="24" borderId="52" xfId="0" applyFont="1" applyFill="1" applyBorder="1"/>
    <xf numFmtId="0" fontId="0" fillId="24" borderId="50" xfId="0" applyFill="1" applyBorder="1"/>
    <xf numFmtId="0" fontId="0" fillId="24" borderId="58" xfId="0" applyFill="1" applyBorder="1"/>
    <xf numFmtId="0" fontId="0" fillId="24" borderId="36" xfId="0" applyFill="1" applyBorder="1" applyAlignment="1">
      <alignment horizontal="center"/>
    </xf>
    <xf numFmtId="0" fontId="0" fillId="24" borderId="38" xfId="0" applyFill="1" applyBorder="1" applyAlignment="1">
      <alignment horizontal="center"/>
    </xf>
    <xf numFmtId="0" fontId="37" fillId="24" borderId="20" xfId="0" applyFont="1" applyFill="1" applyBorder="1" applyAlignment="1">
      <alignment horizontal="left"/>
    </xf>
    <xf numFmtId="0" fontId="0" fillId="24" borderId="10" xfId="0" applyFill="1" applyBorder="1"/>
    <xf numFmtId="0" fontId="0" fillId="24" borderId="57" xfId="0" applyFill="1" applyBorder="1" applyAlignment="1">
      <alignment horizontal="left"/>
    </xf>
    <xf numFmtId="0" fontId="0" fillId="24" borderId="29" xfId="0" applyFill="1" applyBorder="1"/>
    <xf numFmtId="0" fontId="0" fillId="24" borderId="56" xfId="0" applyFill="1" applyBorder="1"/>
    <xf numFmtId="0" fontId="0" fillId="24" borderId="23" xfId="0" applyFill="1" applyBorder="1"/>
    <xf numFmtId="0" fontId="0" fillId="24" borderId="55" xfId="0" applyFill="1" applyBorder="1"/>
    <xf numFmtId="0" fontId="0" fillId="24" borderId="30" xfId="0" applyFill="1" applyBorder="1"/>
    <xf numFmtId="0" fontId="0" fillId="24" borderId="35" xfId="0" applyFill="1" applyBorder="1"/>
    <xf numFmtId="0" fontId="0" fillId="24" borderId="35" xfId="0" applyFill="1" applyBorder="1" applyAlignment="1">
      <alignment horizontal="left"/>
    </xf>
    <xf numFmtId="0" fontId="0" fillId="24" borderId="54" xfId="0" applyFill="1" applyBorder="1"/>
    <xf numFmtId="0" fontId="0" fillId="25" borderId="10" xfId="0" applyFill="1" applyBorder="1"/>
    <xf numFmtId="0" fontId="0" fillId="24" borderId="53" xfId="0" applyFill="1" applyBorder="1"/>
    <xf numFmtId="0" fontId="7" fillId="24" borderId="37" xfId="0" applyFont="1" applyFill="1" applyBorder="1" applyAlignment="1">
      <alignment horizontal="center"/>
    </xf>
    <xf numFmtId="0" fontId="0" fillId="24" borderId="52" xfId="0" applyFill="1" applyBorder="1"/>
    <xf numFmtId="0" fontId="7" fillId="24" borderId="50" xfId="0" applyFont="1" applyFill="1" applyBorder="1" applyAlignment="1">
      <alignment horizontal="center"/>
    </xf>
    <xf numFmtId="0" fontId="37" fillId="24" borderId="10" xfId="0" applyFont="1" applyFill="1" applyBorder="1" applyAlignment="1">
      <alignment horizontal="left"/>
    </xf>
    <xf numFmtId="0" fontId="7" fillId="24" borderId="10" xfId="0" applyFont="1" applyFill="1" applyBorder="1" applyAlignment="1">
      <alignment horizontal="center"/>
    </xf>
    <xf numFmtId="0" fontId="5" fillId="24" borderId="0" xfId="0" applyFont="1" applyFill="1"/>
    <xf numFmtId="0" fontId="37" fillId="25" borderId="19" xfId="0" applyFont="1" applyFill="1" applyBorder="1" applyAlignment="1">
      <alignment horizontal="center" vertical="center" wrapText="1"/>
    </xf>
    <xf numFmtId="0" fontId="37" fillId="25" borderId="10" xfId="0" applyFont="1" applyFill="1" applyBorder="1" applyAlignment="1">
      <alignment horizontal="center" vertical="center" wrapText="1"/>
    </xf>
    <xf numFmtId="0" fontId="38" fillId="24" borderId="25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left" vertical="center"/>
    </xf>
    <xf numFmtId="0" fontId="37" fillId="25" borderId="10" xfId="0" applyFont="1" applyFill="1" applyBorder="1" applyAlignment="1">
      <alignment vertical="center"/>
    </xf>
    <xf numFmtId="0" fontId="0" fillId="24" borderId="25" xfId="0" applyFill="1" applyBorder="1"/>
    <xf numFmtId="0" fontId="0" fillId="24" borderId="52" xfId="0" applyFill="1" applyBorder="1" applyAlignment="1">
      <alignment horizontal="left"/>
    </xf>
    <xf numFmtId="0" fontId="0" fillId="24" borderId="15" xfId="0" applyFill="1" applyBorder="1"/>
    <xf numFmtId="0" fontId="0" fillId="24" borderId="14" xfId="0" applyFill="1" applyBorder="1"/>
    <xf numFmtId="0" fontId="0" fillId="24" borderId="21" xfId="0" applyFill="1" applyBorder="1"/>
    <xf numFmtId="0" fontId="0" fillId="24" borderId="51" xfId="0" applyFill="1" applyBorder="1"/>
    <xf numFmtId="0" fontId="0" fillId="24" borderId="0" xfId="0" applyFill="1" applyAlignment="1">
      <alignment horizontal="left"/>
    </xf>
    <xf numFmtId="0" fontId="0" fillId="24" borderId="57" xfId="0" applyFill="1" applyBorder="1"/>
    <xf numFmtId="0" fontId="0" fillId="24" borderId="0" xfId="0" applyFill="1"/>
    <xf numFmtId="0" fontId="37" fillId="25" borderId="24" xfId="0" applyFont="1" applyFill="1" applyBorder="1" applyAlignment="1">
      <alignment horizontal="center" vertical="center" wrapText="1"/>
    </xf>
    <xf numFmtId="0" fontId="37" fillId="25" borderId="20" xfId="0" applyFont="1" applyFill="1" applyBorder="1" applyAlignment="1">
      <alignment horizontal="center" vertical="center" wrapText="1"/>
    </xf>
    <xf numFmtId="0" fontId="0" fillId="24" borderId="18" xfId="0" applyFill="1" applyBorder="1"/>
    <xf numFmtId="0" fontId="0" fillId="0" borderId="29" xfId="0" applyBorder="1"/>
    <xf numFmtId="165" fontId="5" fillId="0" borderId="0" xfId="99" applyFont="1" applyFill="1" applyBorder="1" applyAlignment="1" applyProtection="1">
      <alignment vertical="center" wrapText="1"/>
    </xf>
    <xf numFmtId="171" fontId="7" fillId="0" borderId="0" xfId="95" applyNumberFormat="1" applyFont="1" applyAlignment="1">
      <alignment horizontal="center" vertical="center" wrapText="1"/>
    </xf>
    <xf numFmtId="0" fontId="7" fillId="18" borderId="24" xfId="95" applyFont="1" applyFill="1" applyBorder="1" applyAlignment="1">
      <alignment horizontal="center" vertical="center" wrapText="1"/>
    </xf>
    <xf numFmtId="0" fontId="40" fillId="0" borderId="0" xfId="95" applyFont="1" applyAlignment="1">
      <alignment horizontal="left" vertical="center"/>
    </xf>
    <xf numFmtId="176" fontId="5" fillId="0" borderId="0" xfId="114" applyNumberFormat="1" applyFont="1" applyBorder="1" applyAlignment="1">
      <alignment horizontal="left" vertical="center" wrapText="1"/>
    </xf>
    <xf numFmtId="166" fontId="41" fillId="19" borderId="0" xfId="95" applyNumberFormat="1" applyFont="1" applyFill="1" applyAlignment="1">
      <alignment horizontal="center" vertical="center"/>
    </xf>
    <xf numFmtId="10" fontId="41" fillId="19" borderId="0" xfId="95" applyNumberFormat="1" applyFont="1" applyFill="1" applyAlignment="1">
      <alignment horizontal="center" vertical="center"/>
    </xf>
    <xf numFmtId="0" fontId="7" fillId="27" borderId="20" xfId="95" applyFont="1" applyFill="1" applyBorder="1" applyAlignment="1">
      <alignment vertical="center" wrapText="1"/>
    </xf>
    <xf numFmtId="0" fontId="7" fillId="27" borderId="24" xfId="95" applyFont="1" applyFill="1" applyBorder="1" applyAlignment="1">
      <alignment vertical="center"/>
    </xf>
    <xf numFmtId="0" fontId="7" fillId="27" borderId="24" xfId="95" applyFont="1" applyFill="1" applyBorder="1" applyAlignment="1" applyProtection="1">
      <alignment vertical="center"/>
      <protection locked="0"/>
    </xf>
    <xf numFmtId="10" fontId="7" fillId="18" borderId="10" xfId="95" applyNumberFormat="1" applyFont="1" applyFill="1" applyBorder="1" applyAlignment="1">
      <alignment horizontal="center" vertical="center"/>
    </xf>
    <xf numFmtId="0" fontId="7" fillId="18" borderId="10" xfId="99" applyNumberFormat="1" applyFont="1" applyFill="1" applyBorder="1" applyAlignment="1" applyProtection="1">
      <alignment horizontal="right" vertical="center"/>
    </xf>
    <xf numFmtId="174" fontId="7" fillId="23" borderId="13" xfId="95" applyNumberFormat="1" applyFont="1" applyFill="1" applyBorder="1" applyAlignment="1" applyProtection="1">
      <alignment horizontal="center" vertical="center"/>
      <protection locked="0"/>
    </xf>
    <xf numFmtId="174" fontId="7" fillId="23" borderId="12" xfId="95" applyNumberFormat="1" applyFont="1" applyFill="1" applyBorder="1" applyAlignment="1" applyProtection="1">
      <alignment horizontal="center" vertical="center"/>
      <protection locked="0"/>
    </xf>
    <xf numFmtId="174" fontId="7" fillId="23" borderId="34" xfId="95" applyNumberFormat="1" applyFont="1" applyFill="1" applyBorder="1" applyAlignment="1" applyProtection="1">
      <alignment horizontal="center" vertical="center"/>
      <protection locked="0"/>
    </xf>
    <xf numFmtId="0" fontId="27" fillId="0" borderId="21" xfId="95" applyFont="1" applyBorder="1" applyAlignment="1">
      <alignment horizontal="center" vertical="top" wrapText="1"/>
    </xf>
    <xf numFmtId="0" fontId="27" fillId="0" borderId="14" xfId="95" applyFont="1" applyBorder="1" applyAlignment="1">
      <alignment horizontal="center" vertical="top" wrapText="1"/>
    </xf>
    <xf numFmtId="0" fontId="27" fillId="0" borderId="15" xfId="95" applyFont="1" applyBorder="1" applyAlignment="1">
      <alignment horizontal="center" vertical="top" wrapText="1"/>
    </xf>
    <xf numFmtId="166" fontId="7" fillId="19" borderId="48" xfId="95" applyNumberFormat="1" applyFont="1" applyFill="1" applyBorder="1" applyAlignment="1">
      <alignment horizontal="center" vertical="center"/>
    </xf>
    <xf numFmtId="165" fontId="5" fillId="19" borderId="44" xfId="99" applyFont="1" applyFill="1" applyBorder="1" applyAlignment="1" applyProtection="1">
      <alignment horizontal="center" vertical="center"/>
    </xf>
    <xf numFmtId="165" fontId="5" fillId="19" borderId="77" xfId="99" applyFont="1" applyFill="1" applyBorder="1" applyAlignment="1" applyProtection="1">
      <alignment horizontal="center" vertical="center"/>
    </xf>
    <xf numFmtId="0" fontId="32" fillId="0" borderId="0" xfId="95" applyFont="1" applyAlignment="1">
      <alignment horizontal="left" vertical="center"/>
    </xf>
    <xf numFmtId="0" fontId="7" fillId="18" borderId="11" xfId="95" applyFont="1" applyFill="1" applyBorder="1" applyAlignment="1">
      <alignment horizontal="center" vertical="center" wrapText="1"/>
    </xf>
    <xf numFmtId="178" fontId="5" fillId="0" borderId="0" xfId="114" applyNumberFormat="1" applyFont="1" applyAlignment="1">
      <alignment horizontal="left" vertical="center"/>
    </xf>
    <xf numFmtId="165" fontId="32" fillId="0" borderId="0" xfId="0" applyNumberFormat="1" applyFont="1" applyAlignment="1">
      <alignment vertical="center" wrapText="1"/>
    </xf>
    <xf numFmtId="178" fontId="5" fillId="0" borderId="0" xfId="114" applyNumberFormat="1" applyFont="1" applyFill="1" applyBorder="1" applyAlignment="1" applyProtection="1">
      <alignment vertical="center" wrapText="1"/>
    </xf>
    <xf numFmtId="44" fontId="5" fillId="0" borderId="0" xfId="114" applyFont="1" applyAlignment="1">
      <alignment horizontal="left" vertical="center"/>
    </xf>
    <xf numFmtId="178" fontId="5" fillId="0" borderId="0" xfId="114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7" fillId="18" borderId="20" xfId="95" applyFont="1" applyFill="1" applyBorder="1" applyAlignment="1">
      <alignment horizontal="left" vertical="center"/>
    </xf>
    <xf numFmtId="0" fontId="7" fillId="18" borderId="24" xfId="95" applyFont="1" applyFill="1" applyBorder="1" applyAlignment="1">
      <alignment horizontal="left" vertical="center" wrapText="1"/>
    </xf>
    <xf numFmtId="0" fontId="7" fillId="18" borderId="24" xfId="95" applyFont="1" applyFill="1" applyBorder="1" applyAlignment="1">
      <alignment horizontal="center" vertical="center"/>
    </xf>
    <xf numFmtId="0" fontId="7" fillId="18" borderId="24" xfId="95" applyFont="1" applyFill="1" applyBorder="1" applyAlignment="1">
      <alignment horizontal="left" vertical="center"/>
    </xf>
    <xf numFmtId="0" fontId="7" fillId="18" borderId="19" xfId="95" applyFont="1" applyFill="1" applyBorder="1" applyAlignment="1">
      <alignment horizontal="left" vertical="center"/>
    </xf>
    <xf numFmtId="166" fontId="7" fillId="0" borderId="10" xfId="95" applyNumberFormat="1" applyFont="1" applyBorder="1" applyAlignment="1">
      <alignment horizontal="center" vertical="center"/>
    </xf>
    <xf numFmtId="0" fontId="7" fillId="20" borderId="20" xfId="95" applyFont="1" applyFill="1" applyBorder="1" applyAlignment="1">
      <alignment horizontal="center" vertical="center" wrapText="1"/>
    </xf>
    <xf numFmtId="0" fontId="7" fillId="20" borderId="20" xfId="95" applyFont="1" applyFill="1" applyBorder="1" applyAlignment="1">
      <alignment vertical="center" wrapText="1"/>
    </xf>
    <xf numFmtId="0" fontId="35" fillId="20" borderId="24" xfId="95" applyFont="1" applyFill="1" applyBorder="1" applyAlignment="1">
      <alignment vertical="center" wrapText="1"/>
    </xf>
    <xf numFmtId="0" fontId="35" fillId="20" borderId="24" xfId="95" applyFont="1" applyFill="1" applyBorder="1" applyAlignment="1" applyProtection="1">
      <alignment vertical="center" wrapText="1"/>
      <protection locked="0"/>
    </xf>
    <xf numFmtId="0" fontId="7" fillId="20" borderId="0" xfId="95" applyFont="1" applyFill="1" applyAlignment="1">
      <alignment horizontal="left" vertical="center"/>
    </xf>
    <xf numFmtId="178" fontId="7" fillId="20" borderId="0" xfId="114" applyNumberFormat="1" applyFont="1" applyFill="1" applyAlignment="1">
      <alignment horizontal="left" vertical="center"/>
    </xf>
    <xf numFmtId="0" fontId="7" fillId="0" borderId="0" xfId="95" applyFont="1" applyAlignment="1">
      <alignment horizontal="left" vertical="center"/>
    </xf>
    <xf numFmtId="166" fontId="7" fillId="20" borderId="24" xfId="95" applyNumberFormat="1" applyFont="1" applyFill="1" applyBorder="1" applyAlignment="1">
      <alignment horizontal="center" vertical="center"/>
    </xf>
    <xf numFmtId="10" fontId="7" fillId="20" borderId="19" xfId="95" applyNumberFormat="1" applyFont="1" applyFill="1" applyBorder="1" applyAlignment="1">
      <alignment horizontal="center" vertical="center"/>
    </xf>
    <xf numFmtId="0" fontId="7" fillId="19" borderId="41" xfId="118" applyNumberFormat="1" applyFont="1" applyFill="1" applyBorder="1" applyAlignment="1" applyProtection="1">
      <alignment horizontal="left" vertical="center" wrapText="1"/>
    </xf>
    <xf numFmtId="0" fontId="7" fillId="19" borderId="40" xfId="118" applyNumberFormat="1" applyFont="1" applyFill="1" applyBorder="1" applyAlignment="1" applyProtection="1">
      <alignment horizontal="left" vertical="center" wrapText="1"/>
    </xf>
    <xf numFmtId="0" fontId="7" fillId="19" borderId="45" xfId="118" applyNumberFormat="1" applyFont="1" applyFill="1" applyBorder="1" applyAlignment="1" applyProtection="1">
      <alignment horizontal="left" vertical="center" wrapText="1"/>
    </xf>
    <xf numFmtId="0" fontId="5" fillId="0" borderId="0" xfId="95" applyAlignment="1">
      <alignment horizontal="left" vertical="center"/>
    </xf>
    <xf numFmtId="0" fontId="5" fillId="0" borderId="0" xfId="95" applyAlignment="1">
      <alignment horizontal="center" vertical="center" wrapText="1"/>
    </xf>
    <xf numFmtId="0" fontId="5" fillId="21" borderId="30" xfId="96" applyFill="1" applyBorder="1" applyAlignment="1">
      <alignment horizontal="center" vertical="center" textRotation="90" shrinkToFit="1"/>
    </xf>
    <xf numFmtId="0" fontId="5" fillId="0" borderId="72" xfId="95" applyBorder="1" applyAlignment="1">
      <alignment horizontal="center" vertical="center" wrapText="1"/>
    </xf>
    <xf numFmtId="0" fontId="5" fillId="0" borderId="49" xfId="95" applyBorder="1" applyAlignment="1">
      <alignment horizontal="left" vertical="center" wrapText="1"/>
    </xf>
    <xf numFmtId="0" fontId="5" fillId="0" borderId="49" xfId="95" applyBorder="1" applyAlignment="1">
      <alignment horizontal="center" vertical="center" wrapText="1"/>
    </xf>
    <xf numFmtId="2" fontId="5" fillId="0" borderId="49" xfId="95" applyNumberFormat="1" applyBorder="1" applyAlignment="1">
      <alignment horizontal="center" vertical="center" wrapText="1"/>
    </xf>
    <xf numFmtId="166" fontId="5" fillId="23" borderId="49" xfId="95" applyNumberFormat="1" applyFill="1" applyBorder="1" applyAlignment="1" applyProtection="1">
      <alignment horizontal="center" vertical="center" wrapText="1"/>
      <protection locked="0"/>
    </xf>
    <xf numFmtId="166" fontId="5" fillId="0" borderId="49" xfId="95" applyNumberFormat="1" applyBorder="1" applyAlignment="1">
      <alignment horizontal="center" vertical="center" wrapText="1"/>
    </xf>
    <xf numFmtId="10" fontId="5" fillId="0" borderId="43" xfId="95" applyNumberFormat="1" applyBorder="1" applyAlignment="1">
      <alignment horizontal="center" vertical="center" wrapText="1"/>
    </xf>
    <xf numFmtId="10" fontId="5" fillId="0" borderId="78" xfId="95" applyNumberFormat="1" applyBorder="1" applyAlignment="1">
      <alignment horizontal="center" vertical="center" wrapText="1"/>
    </xf>
    <xf numFmtId="0" fontId="5" fillId="0" borderId="0" xfId="95" applyAlignment="1">
      <alignment horizontal="left" vertical="center" wrapText="1"/>
    </xf>
    <xf numFmtId="165" fontId="5" fillId="0" borderId="0" xfId="95" applyNumberFormat="1" applyAlignment="1">
      <alignment horizontal="left" vertical="center"/>
    </xf>
    <xf numFmtId="0" fontId="5" fillId="19" borderId="74" xfId="95" applyFill="1" applyBorder="1" applyAlignment="1">
      <alignment horizontal="center" vertical="center" wrapText="1"/>
    </xf>
    <xf numFmtId="166" fontId="5" fillId="23" borderId="43" xfId="95" applyNumberFormat="1" applyFill="1" applyBorder="1" applyAlignment="1" applyProtection="1">
      <alignment horizontal="center" vertical="center" wrapText="1"/>
      <protection locked="0"/>
    </xf>
    <xf numFmtId="10" fontId="5" fillId="0" borderId="66" xfId="95" applyNumberFormat="1" applyBorder="1" applyAlignment="1">
      <alignment horizontal="center" vertical="center" wrapText="1"/>
    </xf>
    <xf numFmtId="0" fontId="5" fillId="0" borderId="43" xfId="95" applyBorder="1" applyAlignment="1">
      <alignment horizontal="center" vertical="center" wrapText="1"/>
    </xf>
    <xf numFmtId="0" fontId="5" fillId="19" borderId="72" xfId="95" applyFill="1" applyBorder="1" applyAlignment="1">
      <alignment horizontal="center" vertical="center" wrapText="1"/>
    </xf>
    <xf numFmtId="166" fontId="5" fillId="23" borderId="49" xfId="95" applyNumberFormat="1" applyFill="1" applyBorder="1" applyAlignment="1">
      <alignment horizontal="center" vertical="center" wrapText="1"/>
    </xf>
    <xf numFmtId="0" fontId="5" fillId="19" borderId="75" xfId="95" applyFill="1" applyBorder="1" applyAlignment="1">
      <alignment horizontal="center" vertical="center"/>
    </xf>
    <xf numFmtId="2" fontId="5" fillId="0" borderId="43" xfId="95" applyNumberFormat="1" applyBorder="1" applyAlignment="1">
      <alignment horizontal="center" vertical="center" wrapText="1"/>
    </xf>
    <xf numFmtId="166" fontId="5" fillId="0" borderId="43" xfId="95" applyNumberFormat="1" applyBorder="1" applyAlignment="1">
      <alignment horizontal="center" vertical="center" wrapText="1"/>
    </xf>
    <xf numFmtId="10" fontId="5" fillId="0" borderId="73" xfId="95" applyNumberFormat="1" applyBorder="1" applyAlignment="1">
      <alignment horizontal="center" vertical="center" wrapText="1"/>
    </xf>
    <xf numFmtId="176" fontId="5" fillId="0" borderId="0" xfId="95" applyNumberFormat="1" applyAlignment="1">
      <alignment horizontal="left" vertical="center" wrapText="1"/>
    </xf>
    <xf numFmtId="177" fontId="5" fillId="0" borderId="0" xfId="95" applyNumberFormat="1" applyAlignment="1">
      <alignment horizontal="left" vertical="center" wrapText="1"/>
    </xf>
    <xf numFmtId="0" fontId="5" fillId="0" borderId="75" xfId="95" applyBorder="1" applyAlignment="1">
      <alignment horizontal="center" vertical="center"/>
    </xf>
    <xf numFmtId="49" fontId="5" fillId="19" borderId="0" xfId="95" applyNumberFormat="1" applyFill="1" applyAlignment="1">
      <alignment horizontal="center" vertical="center"/>
    </xf>
    <xf numFmtId="49" fontId="5" fillId="19" borderId="23" xfId="95" applyNumberFormat="1" applyFill="1" applyBorder="1" applyAlignment="1">
      <alignment horizontal="left" vertical="center" wrapText="1"/>
    </xf>
    <xf numFmtId="49" fontId="5" fillId="19" borderId="23" xfId="95" applyNumberFormat="1" applyFill="1" applyBorder="1" applyAlignment="1">
      <alignment horizontal="center" vertical="center"/>
    </xf>
    <xf numFmtId="49" fontId="5" fillId="19" borderId="23" xfId="95" applyNumberFormat="1" applyFill="1" applyBorder="1" applyAlignment="1">
      <alignment horizontal="left" vertical="center"/>
    </xf>
    <xf numFmtId="49" fontId="5" fillId="19" borderId="0" xfId="95" applyNumberFormat="1" applyFill="1" applyAlignment="1">
      <alignment horizontal="left" vertical="center"/>
    </xf>
    <xf numFmtId="0" fontId="5" fillId="21" borderId="24" xfId="95" applyFill="1" applyBorder="1" applyAlignment="1">
      <alignment horizontal="center" vertical="center"/>
    </xf>
    <xf numFmtId="0" fontId="5" fillId="21" borderId="24" xfId="95" applyFill="1" applyBorder="1" applyAlignment="1">
      <alignment horizontal="left" vertical="center"/>
    </xf>
    <xf numFmtId="0" fontId="5" fillId="21" borderId="19" xfId="95" applyFill="1" applyBorder="1" applyAlignment="1">
      <alignment horizontal="left" vertical="center"/>
    </xf>
    <xf numFmtId="0" fontId="5" fillId="0" borderId="28" xfId="95" applyBorder="1" applyAlignment="1">
      <alignment horizontal="left" vertical="center" wrapText="1"/>
    </xf>
    <xf numFmtId="0" fontId="5" fillId="0" borderId="13" xfId="95" applyBorder="1" applyAlignment="1">
      <alignment horizontal="center" vertical="center"/>
    </xf>
    <xf numFmtId="0" fontId="5" fillId="0" borderId="22" xfId="95" applyBorder="1" applyAlignment="1">
      <alignment horizontal="center" vertical="center"/>
    </xf>
    <xf numFmtId="174" fontId="5" fillId="21" borderId="24" xfId="95" applyNumberFormat="1" applyFill="1" applyBorder="1" applyAlignment="1">
      <alignment horizontal="center" vertical="center"/>
    </xf>
    <xf numFmtId="0" fontId="5" fillId="19" borderId="27" xfId="95" applyFill="1" applyBorder="1" applyAlignment="1">
      <alignment horizontal="left" vertical="center" wrapText="1"/>
    </xf>
    <xf numFmtId="0" fontId="5" fillId="19" borderId="12" xfId="95" applyFill="1" applyBorder="1" applyAlignment="1">
      <alignment horizontal="center" vertical="center"/>
    </xf>
    <xf numFmtId="0" fontId="5" fillId="19" borderId="17" xfId="95" applyFill="1" applyBorder="1" applyAlignment="1">
      <alignment horizontal="center" vertical="center"/>
    </xf>
    <xf numFmtId="0" fontId="5" fillId="19" borderId="31" xfId="95" applyFill="1" applyBorder="1" applyAlignment="1">
      <alignment horizontal="left" vertical="center" wrapText="1"/>
    </xf>
    <xf numFmtId="0" fontId="5" fillId="19" borderId="34" xfId="95" applyFill="1" applyBorder="1" applyAlignment="1">
      <alignment horizontal="center" vertical="center"/>
    </xf>
    <xf numFmtId="0" fontId="5" fillId="19" borderId="32" xfId="95" applyFill="1" applyBorder="1" applyAlignment="1">
      <alignment horizontal="center" vertical="center"/>
    </xf>
    <xf numFmtId="0" fontId="5" fillId="19" borderId="0" xfId="95" quotePrefix="1" applyFill="1" applyAlignment="1">
      <alignment horizontal="center" vertical="center" shrinkToFit="1"/>
    </xf>
    <xf numFmtId="0" fontId="5" fillId="19" borderId="0" xfId="95" applyFill="1" applyAlignment="1">
      <alignment horizontal="center" vertical="center"/>
    </xf>
    <xf numFmtId="0" fontId="5" fillId="19" borderId="0" xfId="95" applyFill="1" applyAlignment="1">
      <alignment horizontal="center" vertical="center" shrinkToFit="1"/>
    </xf>
    <xf numFmtId="49" fontId="5" fillId="19" borderId="14" xfId="95" applyNumberFormat="1" applyFill="1" applyBorder="1" applyAlignment="1">
      <alignment horizontal="left" vertical="center" wrapText="1"/>
    </xf>
    <xf numFmtId="49" fontId="5" fillId="19" borderId="14" xfId="95" applyNumberFormat="1" applyFill="1" applyBorder="1" applyAlignment="1">
      <alignment horizontal="center" vertical="center"/>
    </xf>
    <xf numFmtId="49" fontId="5" fillId="19" borderId="14" xfId="95" applyNumberFormat="1" applyFill="1" applyBorder="1" applyAlignment="1">
      <alignment horizontal="left" vertical="center"/>
    </xf>
    <xf numFmtId="0" fontId="5" fillId="21" borderId="24" xfId="95" applyFill="1" applyBorder="1" applyAlignment="1">
      <alignment horizontal="left" vertical="center" wrapText="1"/>
    </xf>
    <xf numFmtId="49" fontId="5" fillId="0" borderId="0" xfId="95" applyNumberFormat="1" applyAlignment="1">
      <alignment horizontal="center" vertical="center"/>
    </xf>
    <xf numFmtId="49" fontId="5" fillId="0" borderId="14" xfId="95" applyNumberFormat="1" applyBorder="1" applyAlignment="1">
      <alignment horizontal="left" vertical="center" wrapText="1"/>
    </xf>
    <xf numFmtId="49" fontId="5" fillId="0" borderId="14" xfId="95" applyNumberFormat="1" applyBorder="1" applyAlignment="1">
      <alignment horizontal="center" vertical="center"/>
    </xf>
    <xf numFmtId="49" fontId="5" fillId="0" borderId="14" xfId="95" applyNumberFormat="1" applyBorder="1" applyAlignment="1">
      <alignment horizontal="left" vertical="center"/>
    </xf>
    <xf numFmtId="0" fontId="5" fillId="18" borderId="14" xfId="95" applyFill="1" applyBorder="1" applyAlignment="1">
      <alignment horizontal="center" vertical="center"/>
    </xf>
    <xf numFmtId="0" fontId="5" fillId="18" borderId="14" xfId="95" applyFill="1" applyBorder="1" applyAlignment="1">
      <alignment horizontal="left" vertical="center"/>
    </xf>
    <xf numFmtId="0" fontId="5" fillId="18" borderId="11" xfId="95" applyFill="1" applyBorder="1" applyAlignment="1">
      <alignment horizontal="center" vertical="center"/>
    </xf>
    <xf numFmtId="49" fontId="5" fillId="19" borderId="76" xfId="95" applyNumberFormat="1" applyFill="1" applyBorder="1" applyAlignment="1">
      <alignment horizontal="center" vertical="center" wrapText="1"/>
    </xf>
    <xf numFmtId="0" fontId="5" fillId="19" borderId="26" xfId="95" applyFill="1" applyBorder="1" applyAlignment="1">
      <alignment horizontal="left" vertical="center" wrapText="1"/>
    </xf>
    <xf numFmtId="0" fontId="5" fillId="19" borderId="42" xfId="95" applyFill="1" applyBorder="1" applyAlignment="1">
      <alignment horizontal="center" vertical="center" wrapText="1"/>
    </xf>
    <xf numFmtId="2" fontId="5" fillId="19" borderId="42" xfId="95" applyNumberFormat="1" applyFill="1" applyBorder="1" applyAlignment="1">
      <alignment horizontal="center" vertical="center" wrapText="1"/>
    </xf>
    <xf numFmtId="166" fontId="5" fillId="23" borderId="42" xfId="95" applyNumberFormat="1" applyFill="1" applyBorder="1" applyAlignment="1" applyProtection="1">
      <alignment horizontal="center" vertical="center" wrapText="1"/>
      <protection locked="0"/>
    </xf>
    <xf numFmtId="166" fontId="5" fillId="19" borderId="42" xfId="95" applyNumberFormat="1" applyFill="1" applyBorder="1" applyAlignment="1">
      <alignment horizontal="center" vertical="center" wrapText="1"/>
    </xf>
    <xf numFmtId="0" fontId="5" fillId="19" borderId="79" xfId="95" applyFill="1" applyBorder="1" applyAlignment="1">
      <alignment horizontal="center" vertical="center" wrapText="1"/>
    </xf>
    <xf numFmtId="10" fontId="5" fillId="19" borderId="0" xfId="95" applyNumberFormat="1" applyFill="1" applyAlignment="1">
      <alignment horizontal="center" vertical="center" wrapText="1"/>
    </xf>
    <xf numFmtId="49" fontId="5" fillId="19" borderId="75" xfId="95" applyNumberFormat="1" applyFill="1" applyBorder="1" applyAlignment="1">
      <alignment horizontal="center" vertical="center" wrapText="1"/>
    </xf>
    <xf numFmtId="0" fontId="5" fillId="19" borderId="40" xfId="95" applyFill="1" applyBorder="1" applyAlignment="1">
      <alignment horizontal="left" vertical="center" wrapText="1"/>
    </xf>
    <xf numFmtId="2" fontId="5" fillId="19" borderId="49" xfId="95" applyNumberFormat="1" applyFill="1" applyBorder="1" applyAlignment="1">
      <alignment horizontal="center" vertical="center" wrapText="1"/>
    </xf>
    <xf numFmtId="166" fontId="5" fillId="19" borderId="49" xfId="95" applyNumberFormat="1" applyFill="1" applyBorder="1" applyAlignment="1">
      <alignment horizontal="center" vertical="center" wrapText="1"/>
    </xf>
    <xf numFmtId="0" fontId="5" fillId="19" borderId="80" xfId="95" applyFill="1" applyBorder="1" applyAlignment="1">
      <alignment horizontal="center" vertical="center" wrapText="1"/>
    </xf>
    <xf numFmtId="49" fontId="5" fillId="19" borderId="82" xfId="95" applyNumberFormat="1" applyFill="1" applyBorder="1" applyAlignment="1">
      <alignment horizontal="center" vertical="center" wrapText="1"/>
    </xf>
    <xf numFmtId="0" fontId="5" fillId="19" borderId="33" xfId="95" applyFill="1" applyBorder="1" applyAlignment="1">
      <alignment horizontal="left" vertical="center" wrapText="1"/>
    </xf>
    <xf numFmtId="0" fontId="5" fillId="19" borderId="60" xfId="95" applyFill="1" applyBorder="1" applyAlignment="1">
      <alignment horizontal="center" vertical="center" wrapText="1"/>
    </xf>
    <xf numFmtId="2" fontId="5" fillId="19" borderId="60" xfId="95" applyNumberFormat="1" applyFill="1" applyBorder="1" applyAlignment="1">
      <alignment horizontal="center" vertical="center" wrapText="1"/>
    </xf>
    <xf numFmtId="166" fontId="5" fillId="23" borderId="60" xfId="95" applyNumberFormat="1" applyFill="1" applyBorder="1" applyAlignment="1" applyProtection="1">
      <alignment horizontal="center" vertical="center" wrapText="1"/>
      <protection locked="0"/>
    </xf>
    <xf numFmtId="166" fontId="5" fillId="19" borderId="60" xfId="95" applyNumberFormat="1" applyFill="1" applyBorder="1" applyAlignment="1">
      <alignment horizontal="center" vertical="center" wrapText="1"/>
    </xf>
    <xf numFmtId="0" fontId="5" fillId="19" borderId="81" xfId="95" applyFill="1" applyBorder="1" applyAlignment="1">
      <alignment horizontal="center" vertical="center" wrapText="1"/>
    </xf>
    <xf numFmtId="49" fontId="5" fillId="19" borderId="0" xfId="95" applyNumberFormat="1" applyFill="1" applyAlignment="1">
      <alignment horizontal="left" vertical="center" wrapText="1"/>
    </xf>
    <xf numFmtId="173" fontId="5" fillId="0" borderId="0" xfId="95" applyNumberFormat="1" applyAlignment="1">
      <alignment horizontal="left" vertical="center"/>
    </xf>
    <xf numFmtId="49" fontId="5" fillId="19" borderId="24" xfId="95" applyNumberFormat="1" applyFill="1" applyBorder="1" applyAlignment="1">
      <alignment horizontal="center" vertical="center"/>
    </xf>
    <xf numFmtId="49" fontId="5" fillId="19" borderId="24" xfId="95" applyNumberFormat="1" applyFill="1" applyBorder="1" applyAlignment="1">
      <alignment horizontal="left" vertical="center" wrapText="1"/>
    </xf>
    <xf numFmtId="49" fontId="5" fillId="19" borderId="24" xfId="95" applyNumberFormat="1" applyFill="1" applyBorder="1" applyAlignment="1">
      <alignment horizontal="left" vertical="center"/>
    </xf>
    <xf numFmtId="0" fontId="5" fillId="19" borderId="46" xfId="95" applyFill="1" applyBorder="1" applyAlignment="1">
      <alignment horizontal="center" vertical="center" wrapText="1"/>
    </xf>
    <xf numFmtId="166" fontId="5" fillId="19" borderId="42" xfId="95" applyNumberFormat="1" applyFill="1" applyBorder="1" applyAlignment="1">
      <alignment horizontal="center" vertical="center"/>
    </xf>
    <xf numFmtId="10" fontId="5" fillId="19" borderId="65" xfId="95" applyNumberFormat="1" applyFill="1" applyBorder="1" applyAlignment="1">
      <alignment horizontal="center" vertical="center"/>
    </xf>
    <xf numFmtId="0" fontId="5" fillId="19" borderId="47" xfId="95" applyFill="1" applyBorder="1" applyAlignment="1">
      <alignment horizontal="center" vertical="center" wrapText="1"/>
    </xf>
    <xf numFmtId="166" fontId="5" fillId="19" borderId="49" xfId="95" applyNumberFormat="1" applyFill="1" applyBorder="1" applyAlignment="1">
      <alignment horizontal="center" vertical="center"/>
    </xf>
    <xf numFmtId="10" fontId="5" fillId="19" borderId="66" xfId="95" applyNumberFormat="1" applyFill="1" applyBorder="1" applyAlignment="1">
      <alignment horizontal="center" vertical="center"/>
    </xf>
    <xf numFmtId="165" fontId="5" fillId="19" borderId="49" xfId="95" applyNumberFormat="1" applyFill="1" applyBorder="1" applyAlignment="1">
      <alignment horizontal="center" vertical="center"/>
    </xf>
    <xf numFmtId="0" fontId="5" fillId="19" borderId="67" xfId="95" applyFill="1" applyBorder="1" applyAlignment="1">
      <alignment horizontal="center" vertical="center" wrapText="1"/>
    </xf>
    <xf numFmtId="166" fontId="5" fillId="19" borderId="60" xfId="95" applyNumberFormat="1" applyFill="1" applyBorder="1" applyAlignment="1">
      <alignment horizontal="center" vertical="center"/>
    </xf>
    <xf numFmtId="10" fontId="5" fillId="19" borderId="70" xfId="95" applyNumberFormat="1" applyFill="1" applyBorder="1" applyAlignment="1">
      <alignment horizontal="center" vertical="center"/>
    </xf>
    <xf numFmtId="49" fontId="5" fillId="19" borderId="18" xfId="95" applyNumberFormat="1" applyFill="1" applyBorder="1" applyAlignment="1">
      <alignment horizontal="center" vertical="center"/>
    </xf>
    <xf numFmtId="10" fontId="5" fillId="19" borderId="71" xfId="95" applyNumberFormat="1" applyFill="1" applyBorder="1" applyAlignment="1">
      <alignment horizontal="center" vertical="center"/>
    </xf>
    <xf numFmtId="0" fontId="5" fillId="19" borderId="36" xfId="95" applyFill="1" applyBorder="1" applyAlignment="1">
      <alignment horizontal="center" vertical="center"/>
    </xf>
    <xf numFmtId="0" fontId="5" fillId="19" borderId="0" xfId="95" applyFill="1" applyAlignment="1">
      <alignment horizontal="left" vertical="center" wrapText="1"/>
    </xf>
    <xf numFmtId="0" fontId="5" fillId="0" borderId="0" xfId="95" applyAlignment="1">
      <alignment horizontal="center" vertical="center"/>
    </xf>
    <xf numFmtId="0" fontId="5" fillId="19" borderId="0" xfId="95" applyFill="1" applyAlignment="1">
      <alignment horizontal="left" vertical="center"/>
    </xf>
    <xf numFmtId="0" fontId="5" fillId="0" borderId="0" xfId="95" applyAlignment="1">
      <alignment horizontal="center"/>
    </xf>
    <xf numFmtId="165" fontId="5" fillId="0" borderId="0" xfId="95" applyNumberFormat="1" applyAlignment="1">
      <alignment horizontal="center" vertical="center"/>
    </xf>
    <xf numFmtId="0" fontId="5" fillId="0" borderId="0" xfId="95"/>
    <xf numFmtId="166" fontId="7" fillId="19" borderId="83" xfId="95" applyNumberFormat="1" applyFont="1" applyFill="1" applyBorder="1" applyAlignment="1">
      <alignment horizontal="center" vertical="center"/>
    </xf>
    <xf numFmtId="10" fontId="5" fillId="19" borderId="84" xfId="95" applyNumberFormat="1" applyFill="1" applyBorder="1" applyAlignment="1">
      <alignment horizontal="center" vertical="center"/>
    </xf>
    <xf numFmtId="166" fontId="5" fillId="19" borderId="48" xfId="95" applyNumberFormat="1" applyFill="1" applyBorder="1" applyAlignment="1">
      <alignment horizontal="center" vertical="center"/>
    </xf>
    <xf numFmtId="10" fontId="7" fillId="19" borderId="71" xfId="95" applyNumberFormat="1" applyFont="1" applyFill="1" applyBorder="1" applyAlignment="1">
      <alignment horizontal="center" vertical="center"/>
    </xf>
    <xf numFmtId="0" fontId="26" fillId="0" borderId="0" xfId="95" applyFont="1" applyAlignment="1">
      <alignment horizontal="center" vertical="center"/>
    </xf>
    <xf numFmtId="0" fontId="40" fillId="0" borderId="0" xfId="95" applyFont="1" applyAlignment="1">
      <alignment horizontal="center" vertical="center"/>
    </xf>
    <xf numFmtId="164" fontId="5" fillId="0" borderId="0" xfId="95" applyNumberFormat="1" applyAlignment="1">
      <alignment horizontal="center" vertical="center"/>
    </xf>
    <xf numFmtId="0" fontId="7" fillId="20" borderId="0" xfId="95" applyFont="1" applyFill="1" applyAlignment="1">
      <alignment horizontal="center" vertical="center"/>
    </xf>
    <xf numFmtId="165" fontId="5" fillId="0" borderId="0" xfId="99" applyFont="1" applyFill="1" applyBorder="1" applyAlignment="1" applyProtection="1">
      <alignment horizontal="center" vertical="center" wrapText="1"/>
    </xf>
    <xf numFmtId="173" fontId="5" fillId="0" borderId="0" xfId="95" applyNumberFormat="1" applyAlignment="1">
      <alignment horizontal="center" vertical="center"/>
    </xf>
    <xf numFmtId="3" fontId="5" fillId="0" borderId="0" xfId="95" applyNumberFormat="1" applyAlignment="1">
      <alignment horizontal="center" vertical="center"/>
    </xf>
    <xf numFmtId="10" fontId="5" fillId="28" borderId="43" xfId="95" applyNumberFormat="1" applyFill="1" applyBorder="1" applyAlignment="1">
      <alignment horizontal="center" vertical="center" wrapText="1"/>
    </xf>
    <xf numFmtId="0" fontId="5" fillId="0" borderId="0" xfId="95" applyAlignment="1">
      <alignment vertical="center" wrapText="1"/>
    </xf>
    <xf numFmtId="0" fontId="7" fillId="19" borderId="20" xfId="95" applyFont="1" applyFill="1" applyBorder="1" applyAlignment="1">
      <alignment horizontal="center" vertical="center"/>
    </xf>
    <xf numFmtId="0" fontId="7" fillId="19" borderId="24" xfId="95" applyFont="1" applyFill="1" applyBorder="1" applyAlignment="1">
      <alignment horizontal="center" vertical="center"/>
    </xf>
    <xf numFmtId="0" fontId="7" fillId="19" borderId="19" xfId="95" applyFont="1" applyFill="1" applyBorder="1" applyAlignment="1">
      <alignment horizontal="center" vertical="center"/>
    </xf>
    <xf numFmtId="0" fontId="7" fillId="19" borderId="20" xfId="95" applyFont="1" applyFill="1" applyBorder="1" applyAlignment="1">
      <alignment horizontal="left" vertical="center" wrapText="1"/>
    </xf>
    <xf numFmtId="0" fontId="7" fillId="19" borderId="24" xfId="95" applyFont="1" applyFill="1" applyBorder="1" applyAlignment="1">
      <alignment horizontal="left" vertical="center" wrapText="1"/>
    </xf>
    <xf numFmtId="0" fontId="7" fillId="19" borderId="19" xfId="95" applyFont="1" applyFill="1" applyBorder="1" applyAlignment="1">
      <alignment horizontal="left" vertical="center" wrapText="1"/>
    </xf>
    <xf numFmtId="49" fontId="5" fillId="19" borderId="61" xfId="95" applyNumberFormat="1" applyFill="1" applyBorder="1" applyAlignment="1">
      <alignment horizontal="center" vertical="center"/>
    </xf>
    <xf numFmtId="49" fontId="5" fillId="19" borderId="14" xfId="95" applyNumberFormat="1" applyFill="1" applyBorder="1" applyAlignment="1">
      <alignment horizontal="center" vertical="center"/>
    </xf>
    <xf numFmtId="49" fontId="5" fillId="19" borderId="62" xfId="95" applyNumberFormat="1" applyFill="1" applyBorder="1" applyAlignment="1">
      <alignment horizontal="center" vertical="center"/>
    </xf>
    <xf numFmtId="0" fontId="7" fillId="19" borderId="63" xfId="99" applyNumberFormat="1" applyFont="1" applyFill="1" applyBorder="1" applyAlignment="1" applyProtection="1">
      <alignment horizontal="left" vertical="center" wrapText="1"/>
    </xf>
    <xf numFmtId="0" fontId="7" fillId="19" borderId="26" xfId="99" applyNumberFormat="1" applyFont="1" applyFill="1" applyBorder="1" applyAlignment="1" applyProtection="1">
      <alignment horizontal="left" vertical="center" wrapText="1"/>
    </xf>
    <xf numFmtId="0" fontId="7" fillId="19" borderId="64" xfId="99" applyNumberFormat="1" applyFont="1" applyFill="1" applyBorder="1" applyAlignment="1" applyProtection="1">
      <alignment horizontal="left" vertical="center" wrapText="1"/>
    </xf>
    <xf numFmtId="0" fontId="7" fillId="19" borderId="41" xfId="118" applyNumberFormat="1" applyFont="1" applyFill="1" applyBorder="1" applyAlignment="1" applyProtection="1">
      <alignment horizontal="left" vertical="center" wrapText="1"/>
    </xf>
    <xf numFmtId="0" fontId="7" fillId="19" borderId="40" xfId="118" applyNumberFormat="1" applyFont="1" applyFill="1" applyBorder="1" applyAlignment="1" applyProtection="1">
      <alignment horizontal="left" vertical="center" wrapText="1"/>
    </xf>
    <xf numFmtId="0" fontId="7" fillId="19" borderId="45" xfId="118" applyNumberFormat="1" applyFont="1" applyFill="1" applyBorder="1" applyAlignment="1" applyProtection="1">
      <alignment horizontal="left" vertical="center" wrapText="1"/>
    </xf>
    <xf numFmtId="0" fontId="7" fillId="19" borderId="68" xfId="118" applyNumberFormat="1" applyFont="1" applyFill="1" applyBorder="1" applyAlignment="1" applyProtection="1">
      <alignment horizontal="left" vertical="center" wrapText="1"/>
    </xf>
    <xf numFmtId="0" fontId="7" fillId="19" borderId="33" xfId="118" applyNumberFormat="1" applyFont="1" applyFill="1" applyBorder="1" applyAlignment="1" applyProtection="1">
      <alignment horizontal="left" vertical="center" wrapText="1"/>
    </xf>
    <xf numFmtId="0" fontId="7" fillId="19" borderId="69" xfId="118" applyNumberFormat="1" applyFont="1" applyFill="1" applyBorder="1" applyAlignment="1" applyProtection="1">
      <alignment horizontal="left" vertical="center" wrapText="1"/>
    </xf>
    <xf numFmtId="0" fontId="7" fillId="19" borderId="30" xfId="95" applyFont="1" applyFill="1" applyBorder="1" applyAlignment="1">
      <alignment horizontal="left" vertical="center" wrapText="1"/>
    </xf>
    <xf numFmtId="0" fontId="7" fillId="19" borderId="23" xfId="95" applyFont="1" applyFill="1" applyBorder="1" applyAlignment="1">
      <alignment horizontal="left" vertical="center" wrapText="1"/>
    </xf>
    <xf numFmtId="0" fontId="7" fillId="19" borderId="29" xfId="95" applyFont="1" applyFill="1" applyBorder="1" applyAlignment="1">
      <alignment horizontal="left" vertical="center" wrapText="1"/>
    </xf>
    <xf numFmtId="0" fontId="7" fillId="19" borderId="39" xfId="118" applyNumberFormat="1" applyFont="1" applyFill="1" applyBorder="1" applyAlignment="1" applyProtection="1">
      <alignment horizontal="left" vertical="center" wrapText="1"/>
    </xf>
    <xf numFmtId="0" fontId="7" fillId="19" borderId="24" xfId="118" applyNumberFormat="1" applyFont="1" applyFill="1" applyBorder="1" applyAlignment="1" applyProtection="1">
      <alignment horizontal="left" vertical="center" wrapText="1"/>
    </xf>
    <xf numFmtId="0" fontId="7" fillId="19" borderId="38" xfId="118" applyNumberFormat="1" applyFont="1" applyFill="1" applyBorder="1" applyAlignment="1" applyProtection="1">
      <alignment horizontal="left" vertical="center" wrapText="1"/>
    </xf>
    <xf numFmtId="0" fontId="7" fillId="0" borderId="21" xfId="95" applyFont="1" applyBorder="1" applyAlignment="1">
      <alignment horizontal="left" vertical="center" wrapText="1"/>
    </xf>
    <xf numFmtId="0" fontId="5" fillId="0" borderId="14" xfId="95" applyBorder="1" applyAlignment="1">
      <alignment horizontal="left" vertical="center" wrapText="1"/>
    </xf>
    <xf numFmtId="0" fontId="5" fillId="0" borderId="15" xfId="95" applyBorder="1" applyAlignment="1">
      <alignment horizontal="left" vertical="center" wrapText="1"/>
    </xf>
    <xf numFmtId="0" fontId="5" fillId="0" borderId="30" xfId="95" applyBorder="1" applyAlignment="1">
      <alignment horizontal="left" vertical="center" wrapText="1"/>
    </xf>
    <xf numFmtId="0" fontId="5" fillId="0" borderId="23" xfId="95" applyBorder="1" applyAlignment="1">
      <alignment horizontal="left" vertical="center" wrapText="1"/>
    </xf>
    <xf numFmtId="0" fontId="5" fillId="0" borderId="29" xfId="95" applyBorder="1" applyAlignment="1">
      <alignment horizontal="left" vertical="center" wrapText="1"/>
    </xf>
    <xf numFmtId="0" fontId="7" fillId="0" borderId="20" xfId="95" applyFont="1" applyBorder="1" applyAlignment="1">
      <alignment horizontal="left" vertical="center"/>
    </xf>
    <xf numFmtId="0" fontId="5" fillId="0" borderId="24" xfId="95" applyBorder="1" applyAlignment="1">
      <alignment horizontal="left" vertical="center"/>
    </xf>
    <xf numFmtId="0" fontId="5" fillId="0" borderId="19" xfId="95" applyBorder="1" applyAlignment="1">
      <alignment horizontal="left" vertical="center"/>
    </xf>
    <xf numFmtId="49" fontId="7" fillId="0" borderId="11" xfId="95" applyNumberFormat="1" applyFont="1" applyBorder="1" applyAlignment="1">
      <alignment horizontal="center" vertical="center" textRotation="90" shrinkToFit="1"/>
    </xf>
    <xf numFmtId="0" fontId="5" fillId="0" borderId="16" xfId="95" applyBorder="1" applyAlignment="1">
      <alignment horizontal="center" vertical="center" textRotation="90" shrinkToFit="1"/>
    </xf>
    <xf numFmtId="0" fontId="7" fillId="0" borderId="11" xfId="95" applyFont="1" applyBorder="1" applyAlignment="1">
      <alignment horizontal="left" vertical="center" wrapText="1" shrinkToFit="1"/>
    </xf>
    <xf numFmtId="0" fontId="5" fillId="0" borderId="16" xfId="95" applyBorder="1" applyAlignment="1">
      <alignment horizontal="left" vertical="center" wrapText="1"/>
    </xf>
    <xf numFmtId="0" fontId="7" fillId="0" borderId="20" xfId="95" applyFont="1" applyBorder="1" applyAlignment="1">
      <alignment horizontal="center" vertical="center"/>
    </xf>
    <xf numFmtId="0" fontId="5" fillId="0" borderId="19" xfId="95" applyBorder="1" applyAlignment="1">
      <alignment horizontal="center" vertical="center"/>
    </xf>
    <xf numFmtId="0" fontId="7" fillId="0" borderId="24" xfId="95" applyFont="1" applyBorder="1" applyAlignment="1">
      <alignment horizontal="center" vertical="center"/>
    </xf>
    <xf numFmtId="0" fontId="7" fillId="0" borderId="19" xfId="95" applyFont="1" applyBorder="1" applyAlignment="1">
      <alignment horizontal="center" vertical="center"/>
    </xf>
    <xf numFmtId="0" fontId="7" fillId="26" borderId="21" xfId="95" applyFont="1" applyFill="1" applyBorder="1" applyAlignment="1">
      <alignment horizontal="right" vertical="center"/>
    </xf>
    <xf numFmtId="0" fontId="7" fillId="26" borderId="14" xfId="95" applyFont="1" applyFill="1" applyBorder="1" applyAlignment="1">
      <alignment horizontal="right" vertical="center"/>
    </xf>
    <xf numFmtId="0" fontId="7" fillId="26" borderId="30" xfId="95" applyFont="1" applyFill="1" applyBorder="1" applyAlignment="1">
      <alignment horizontal="right" vertical="center"/>
    </xf>
    <xf numFmtId="0" fontId="7" fillId="26" borderId="23" xfId="95" applyFont="1" applyFill="1" applyBorder="1" applyAlignment="1">
      <alignment horizontal="right" vertical="center"/>
    </xf>
    <xf numFmtId="14" fontId="7" fillId="26" borderId="14" xfId="95" applyNumberFormat="1" applyFont="1" applyFill="1" applyBorder="1" applyAlignment="1">
      <alignment horizontal="left" vertical="center"/>
    </xf>
    <xf numFmtId="0" fontId="7" fillId="26" borderId="15" xfId="95" applyFont="1" applyFill="1" applyBorder="1" applyAlignment="1">
      <alignment horizontal="left" vertical="center"/>
    </xf>
    <xf numFmtId="0" fontId="7" fillId="26" borderId="23" xfId="95" applyFont="1" applyFill="1" applyBorder="1" applyAlignment="1">
      <alignment horizontal="left" vertical="center"/>
    </xf>
    <xf numFmtId="0" fontId="7" fillId="26" borderId="29" xfId="95" applyFont="1" applyFill="1" applyBorder="1" applyAlignment="1">
      <alignment horizontal="left" vertical="center"/>
    </xf>
    <xf numFmtId="0" fontId="27" fillId="21" borderId="20" xfId="96" applyFont="1" applyFill="1" applyBorder="1" applyAlignment="1">
      <alignment horizontal="center" vertical="center" wrapText="1"/>
    </xf>
    <xf numFmtId="0" fontId="27" fillId="21" borderId="24" xfId="96" applyFont="1" applyFill="1" applyBorder="1" applyAlignment="1">
      <alignment horizontal="center" vertical="center" wrapText="1"/>
    </xf>
    <xf numFmtId="0" fontId="27" fillId="21" borderId="19" xfId="96" applyFont="1" applyFill="1" applyBorder="1" applyAlignment="1">
      <alignment horizontal="center" vertical="center" wrapText="1"/>
    </xf>
    <xf numFmtId="0" fontId="44" fillId="21" borderId="20" xfId="96" applyFont="1" applyFill="1" applyBorder="1" applyAlignment="1">
      <alignment horizontal="left" vertical="top" wrapText="1"/>
    </xf>
    <xf numFmtId="0" fontId="27" fillId="21" borderId="24" xfId="96" applyFont="1" applyFill="1" applyBorder="1" applyAlignment="1">
      <alignment horizontal="left" vertical="top" wrapText="1"/>
    </xf>
    <xf numFmtId="0" fontId="27" fillId="21" borderId="19" xfId="96" applyFont="1" applyFill="1" applyBorder="1" applyAlignment="1">
      <alignment horizontal="left" vertical="top" wrapText="1"/>
    </xf>
    <xf numFmtId="0" fontId="7" fillId="0" borderId="24" xfId="95" applyFont="1" applyBorder="1" applyAlignment="1">
      <alignment horizontal="left" vertical="center"/>
    </xf>
    <xf numFmtId="0" fontId="7" fillId="0" borderId="19" xfId="95" applyFont="1" applyBorder="1" applyAlignment="1">
      <alignment horizontal="left" vertical="center"/>
    </xf>
    <xf numFmtId="0" fontId="29" fillId="22" borderId="20" xfId="95" applyFont="1" applyFill="1" applyBorder="1" applyAlignment="1">
      <alignment horizontal="center" vertical="center" wrapText="1"/>
    </xf>
    <xf numFmtId="0" fontId="29" fillId="22" borderId="24" xfId="95" applyFont="1" applyFill="1" applyBorder="1" applyAlignment="1">
      <alignment horizontal="center" vertical="center" wrapText="1"/>
    </xf>
    <xf numFmtId="0" fontId="29" fillId="22" borderId="19" xfId="95" applyFont="1" applyFill="1" applyBorder="1" applyAlignment="1">
      <alignment horizontal="center" vertical="center" wrapText="1"/>
    </xf>
    <xf numFmtId="171" fontId="29" fillId="22" borderId="20" xfId="99" applyNumberFormat="1" applyFont="1" applyFill="1" applyBorder="1" applyAlignment="1" applyProtection="1">
      <alignment horizontal="center" vertical="center"/>
    </xf>
    <xf numFmtId="171" fontId="29" fillId="22" borderId="19" xfId="99" applyNumberFormat="1" applyFont="1" applyFill="1" applyBorder="1" applyAlignment="1" applyProtection="1">
      <alignment horizontal="center" vertical="center"/>
    </xf>
    <xf numFmtId="0" fontId="27" fillId="0" borderId="20" xfId="95" applyFont="1" applyBorder="1" applyAlignment="1">
      <alignment horizontal="center" vertical="top" wrapText="1"/>
    </xf>
    <xf numFmtId="0" fontId="27" fillId="0" borderId="24" xfId="95" applyFont="1" applyBorder="1" applyAlignment="1">
      <alignment horizontal="center" vertical="top" wrapText="1"/>
    </xf>
    <xf numFmtId="0" fontId="7" fillId="19" borderId="21" xfId="95" applyFont="1" applyFill="1" applyBorder="1" applyAlignment="1">
      <alignment horizontal="center" vertical="center"/>
    </xf>
    <xf numFmtId="0" fontId="5" fillId="19" borderId="14" xfId="95" applyFill="1" applyBorder="1" applyAlignment="1">
      <alignment horizontal="center" vertical="center"/>
    </xf>
    <xf numFmtId="0" fontId="5" fillId="19" borderId="15" xfId="95" applyFill="1" applyBorder="1" applyAlignment="1">
      <alignment horizontal="center" vertical="center"/>
    </xf>
    <xf numFmtId="0" fontId="7" fillId="0" borderId="21" xfId="95" applyFont="1" applyBorder="1" applyAlignment="1">
      <alignment horizontal="center" vertical="center" wrapText="1"/>
    </xf>
    <xf numFmtId="0" fontId="7" fillId="0" borderId="14" xfId="95" applyFont="1" applyBorder="1" applyAlignment="1">
      <alignment horizontal="center" vertical="center" wrapText="1"/>
    </xf>
    <xf numFmtId="0" fontId="7" fillId="0" borderId="15" xfId="95" applyFont="1" applyBorder="1" applyAlignment="1">
      <alignment horizontal="center" vertical="center" wrapText="1"/>
    </xf>
    <xf numFmtId="0" fontId="7" fillId="0" borderId="30" xfId="95" applyFont="1" applyBorder="1" applyAlignment="1">
      <alignment horizontal="center" vertical="center" wrapText="1"/>
    </xf>
    <xf numFmtId="0" fontId="7" fillId="0" borderId="23" xfId="95" applyFont="1" applyBorder="1" applyAlignment="1">
      <alignment horizontal="center" vertical="center" wrapText="1"/>
    </xf>
    <xf numFmtId="0" fontId="7" fillId="0" borderId="29" xfId="95" applyFont="1" applyBorder="1" applyAlignment="1">
      <alignment horizontal="center" vertical="center" wrapText="1"/>
    </xf>
    <xf numFmtId="0" fontId="7" fillId="19" borderId="30" xfId="95" applyFont="1" applyFill="1" applyBorder="1" applyAlignment="1">
      <alignment horizontal="left" vertical="center"/>
    </xf>
    <xf numFmtId="0" fontId="5" fillId="19" borderId="23" xfId="95" applyFill="1" applyBorder="1" applyAlignment="1">
      <alignment horizontal="left" vertical="center"/>
    </xf>
    <xf numFmtId="0" fontId="5" fillId="19" borderId="29" xfId="95" applyFill="1" applyBorder="1" applyAlignment="1">
      <alignment horizontal="left" vertical="center"/>
    </xf>
    <xf numFmtId="0" fontId="37" fillId="25" borderId="11" xfId="0" applyFont="1" applyFill="1" applyBorder="1" applyAlignment="1">
      <alignment horizontal="center" vertical="center" wrapText="1"/>
    </xf>
    <xf numFmtId="0" fontId="37" fillId="25" borderId="16" xfId="0" applyFont="1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/>
    </xf>
    <xf numFmtId="0" fontId="0" fillId="24" borderId="16" xfId="0" applyFill="1" applyBorder="1" applyAlignment="1">
      <alignment horizontal="center"/>
    </xf>
    <xf numFmtId="0" fontId="7" fillId="25" borderId="20" xfId="0" applyFont="1" applyFill="1" applyBorder="1" applyAlignment="1">
      <alignment horizontal="left" vertical="center"/>
    </xf>
    <xf numFmtId="0" fontId="5" fillId="25" borderId="24" xfId="0" applyFont="1" applyFill="1" applyBorder="1" applyAlignment="1">
      <alignment horizontal="left" vertical="center"/>
    </xf>
    <xf numFmtId="0" fontId="5" fillId="25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5" borderId="24" xfId="0" applyFont="1" applyFill="1" applyBorder="1" applyAlignment="1">
      <alignment horizontal="left" vertical="center"/>
    </xf>
    <xf numFmtId="0" fontId="7" fillId="25" borderId="19" xfId="0" applyFont="1" applyFill="1" applyBorder="1" applyAlignment="1">
      <alignment horizontal="left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2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5" borderId="20" xfId="0" applyFont="1" applyFill="1" applyBorder="1" applyAlignment="1"/>
    <xf numFmtId="0" fontId="0" fillId="25" borderId="19" xfId="0" applyFill="1" applyBorder="1" applyAlignment="1"/>
    <xf numFmtId="0" fontId="5" fillId="24" borderId="20" xfId="0" applyFont="1" applyFill="1" applyBorder="1" applyAlignment="1"/>
    <xf numFmtId="0" fontId="0" fillId="24" borderId="19" xfId="0" applyFill="1" applyBorder="1" applyAlignment="1"/>
  </cellXfs>
  <cellStyles count="127">
    <cellStyle name="20% - Énfasis1" xfId="1" builtinId="30" customBuiltin="1"/>
    <cellStyle name="20% - Énfasis1 2" xfId="2" xr:uid="{00000000-0005-0000-0000-000001000000}"/>
    <cellStyle name="20% - Énfasis2" xfId="3" builtinId="34" customBuiltin="1"/>
    <cellStyle name="20% - Énfasis2 2" xfId="4" xr:uid="{00000000-0005-0000-0000-000003000000}"/>
    <cellStyle name="20% - Énfasis3" xfId="5" builtinId="38" customBuiltin="1"/>
    <cellStyle name="20% - Énfasis3 2" xfId="6" xr:uid="{00000000-0005-0000-0000-000005000000}"/>
    <cellStyle name="20% - Énfasis4" xfId="7" builtinId="42" customBuiltin="1"/>
    <cellStyle name="20% - Énfasis4 2" xfId="8" xr:uid="{00000000-0005-0000-0000-000007000000}"/>
    <cellStyle name="20% - Énfasis5" xfId="9" builtinId="46" customBuiltin="1"/>
    <cellStyle name="20% - Énfasis5 2" xfId="10" xr:uid="{00000000-0005-0000-0000-000009000000}"/>
    <cellStyle name="20% - Énfasis6" xfId="11" builtinId="50" customBuiltin="1"/>
    <cellStyle name="20% - Énfasis6 2" xfId="12" xr:uid="{00000000-0005-0000-0000-00000B000000}"/>
    <cellStyle name="40% - Énfasis1" xfId="13" builtinId="31" customBuiltin="1"/>
    <cellStyle name="40% - Énfasis1 2" xfId="14" xr:uid="{00000000-0005-0000-0000-00000D000000}"/>
    <cellStyle name="40% - Énfasis2" xfId="15" builtinId="35" customBuiltin="1"/>
    <cellStyle name="40% - Énfasis2 2" xfId="16" xr:uid="{00000000-0005-0000-0000-00000F000000}"/>
    <cellStyle name="40% - Énfasis3" xfId="17" builtinId="39" customBuiltin="1"/>
    <cellStyle name="40% - Énfasis3 2" xfId="18" xr:uid="{00000000-0005-0000-0000-000011000000}"/>
    <cellStyle name="40% - Énfasis4" xfId="19" builtinId="43" customBuiltin="1"/>
    <cellStyle name="40% - Énfasis4 2" xfId="20" xr:uid="{00000000-0005-0000-0000-000013000000}"/>
    <cellStyle name="40% - Énfasis5" xfId="21" builtinId="47" customBuiltin="1"/>
    <cellStyle name="40% - Énfasis5 2" xfId="22" xr:uid="{00000000-0005-0000-0000-000015000000}"/>
    <cellStyle name="40% - Énfasis6" xfId="23" builtinId="51" customBuiltin="1"/>
    <cellStyle name="40% - Énfasis6 2" xfId="24" xr:uid="{00000000-0005-0000-0000-000017000000}"/>
    <cellStyle name="60% - Énfasis1" xfId="25" builtinId="32" customBuiltin="1"/>
    <cellStyle name="60% - Énfasis1 2" xfId="26" xr:uid="{00000000-0005-0000-0000-000019000000}"/>
    <cellStyle name="60% - Énfasis2" xfId="27" builtinId="36" customBuiltin="1"/>
    <cellStyle name="60% - Énfasis2 2" xfId="28" xr:uid="{00000000-0005-0000-0000-00001B000000}"/>
    <cellStyle name="60% - Énfasis3" xfId="29" builtinId="40" customBuiltin="1"/>
    <cellStyle name="60% - Énfasis3 2" xfId="30" xr:uid="{00000000-0005-0000-0000-00001D000000}"/>
    <cellStyle name="60% - Énfasis4" xfId="31" builtinId="44" customBuiltin="1"/>
    <cellStyle name="60% - Énfasis4 2" xfId="32" xr:uid="{00000000-0005-0000-0000-00001F000000}"/>
    <cellStyle name="60% - Énfasis5" xfId="33" builtinId="48" customBuiltin="1"/>
    <cellStyle name="60% - Énfasis5 2" xfId="34" xr:uid="{00000000-0005-0000-0000-000021000000}"/>
    <cellStyle name="60% - Énfasis6" xfId="35" builtinId="52" customBuiltin="1"/>
    <cellStyle name="60% - Énfasis6 2" xfId="36" xr:uid="{00000000-0005-0000-0000-000023000000}"/>
    <cellStyle name="ANCLAS,REZONES Y SUS PARTES,DE FUNDICION,DE HIERRO O DE ACERO" xfId="125" xr:uid="{00000000-0005-0000-0000-000024000000}"/>
    <cellStyle name="Buena 2" xfId="37" xr:uid="{00000000-0005-0000-0000-000025000000}"/>
    <cellStyle name="Cálculo" xfId="38" builtinId="22" customBuiltin="1"/>
    <cellStyle name="Cálculo 2" xfId="39" xr:uid="{00000000-0005-0000-0000-000027000000}"/>
    <cellStyle name="Celda de comprobación" xfId="40" builtinId="23" customBuiltin="1"/>
    <cellStyle name="Celda de comprobación 2" xfId="41" xr:uid="{00000000-0005-0000-0000-000029000000}"/>
    <cellStyle name="Celda vinculada" xfId="42" builtinId="24" customBuiltin="1"/>
    <cellStyle name="Celda vinculada 2" xfId="43" xr:uid="{00000000-0005-0000-0000-00002B000000}"/>
    <cellStyle name="Currency 2" xfId="99" xr:uid="{00000000-0005-0000-0000-00002C000000}"/>
    <cellStyle name="Currency 2 2" xfId="122" xr:uid="{00000000-0005-0000-0000-00002D000000}"/>
    <cellStyle name="Currency 3" xfId="117" xr:uid="{00000000-0005-0000-0000-00002E000000}"/>
    <cellStyle name="Encabezado 4" xfId="44" builtinId="19" customBuiltin="1"/>
    <cellStyle name="Encabezado 4 2" xfId="45" xr:uid="{00000000-0005-0000-0000-000030000000}"/>
    <cellStyle name="Énfasis1" xfId="46" builtinId="29" customBuiltin="1"/>
    <cellStyle name="Énfasis1 2" xfId="47" xr:uid="{00000000-0005-0000-0000-000032000000}"/>
    <cellStyle name="Énfasis2" xfId="48" builtinId="33" customBuiltin="1"/>
    <cellStyle name="Énfasis2 2" xfId="49" xr:uid="{00000000-0005-0000-0000-000034000000}"/>
    <cellStyle name="Énfasis3" xfId="50" builtinId="37" customBuiltin="1"/>
    <cellStyle name="Énfasis3 2" xfId="51" xr:uid="{00000000-0005-0000-0000-000036000000}"/>
    <cellStyle name="Énfasis4" xfId="52" builtinId="41" customBuiltin="1"/>
    <cellStyle name="Énfasis4 2" xfId="53" xr:uid="{00000000-0005-0000-0000-000038000000}"/>
    <cellStyle name="Énfasis5" xfId="54" builtinId="45" customBuiltin="1"/>
    <cellStyle name="Énfasis5 2" xfId="55" xr:uid="{00000000-0005-0000-0000-00003A000000}"/>
    <cellStyle name="Énfasis6" xfId="56" builtinId="49" customBuiltin="1"/>
    <cellStyle name="Énfasis6 2" xfId="57" xr:uid="{00000000-0005-0000-0000-00003C000000}"/>
    <cellStyle name="Entrada" xfId="58" builtinId="20" customBuiltin="1"/>
    <cellStyle name="Entrada 2" xfId="59" xr:uid="{00000000-0005-0000-0000-00003E000000}"/>
    <cellStyle name="Euro" xfId="60" xr:uid="{00000000-0005-0000-0000-00003F000000}"/>
    <cellStyle name="Euro 2" xfId="107" xr:uid="{00000000-0005-0000-0000-000040000000}"/>
    <cellStyle name="Euro 3" xfId="100" xr:uid="{00000000-0005-0000-0000-000041000000}"/>
    <cellStyle name="Hipervínculo" xfId="118" builtinId="8"/>
    <cellStyle name="Hipervínculo 2" xfId="124" xr:uid="{00000000-0005-0000-0000-000043000000}"/>
    <cellStyle name="Incorrecto" xfId="61" builtinId="27" customBuiltin="1"/>
    <cellStyle name="Incorrecto 2" xfId="62" xr:uid="{00000000-0005-0000-0000-000045000000}"/>
    <cellStyle name="Millares 2" xfId="63" xr:uid="{00000000-0005-0000-0000-000046000000}"/>
    <cellStyle name="Moneda" xfId="114" builtinId="4"/>
    <cellStyle name="Moneda 2" xfId="92" xr:uid="{00000000-0005-0000-0000-000048000000}"/>
    <cellStyle name="Moneda 2 2" xfId="113" xr:uid="{00000000-0005-0000-0000-000049000000}"/>
    <cellStyle name="Moneda 2 3" xfId="106" xr:uid="{00000000-0005-0000-0000-00004A000000}"/>
    <cellStyle name="Moneda 3" xfId="111" xr:uid="{00000000-0005-0000-0000-00004B000000}"/>
    <cellStyle name="Moneda 4" xfId="120" xr:uid="{00000000-0005-0000-0000-00004C000000}"/>
    <cellStyle name="Neutral" xfId="64" builtinId="28" customBuiltin="1"/>
    <cellStyle name="Neutral 2" xfId="65" xr:uid="{00000000-0005-0000-0000-00004E000000}"/>
    <cellStyle name="Normal" xfId="0" builtinId="0"/>
    <cellStyle name="Normal 10" xfId="98" xr:uid="{00000000-0005-0000-0000-000050000000}"/>
    <cellStyle name="Normal 10 2" xfId="123" xr:uid="{00000000-0005-0000-0000-000051000000}"/>
    <cellStyle name="Normal 11" xfId="119" xr:uid="{00000000-0005-0000-0000-000052000000}"/>
    <cellStyle name="Normal 2" xfId="66" xr:uid="{00000000-0005-0000-0000-000053000000}"/>
    <cellStyle name="Normal 2 11" xfId="126" xr:uid="{00000000-0005-0000-0000-000054000000}"/>
    <cellStyle name="Normal 2 2" xfId="95" xr:uid="{00000000-0005-0000-0000-000055000000}"/>
    <cellStyle name="Normal 3" xfId="67" xr:uid="{00000000-0005-0000-0000-000056000000}"/>
    <cellStyle name="Normal 3 2" xfId="96" xr:uid="{00000000-0005-0000-0000-000057000000}"/>
    <cellStyle name="Normal 4" xfId="68" xr:uid="{00000000-0005-0000-0000-000058000000}"/>
    <cellStyle name="Normal 5" xfId="69" xr:uid="{00000000-0005-0000-0000-000059000000}"/>
    <cellStyle name="Normal 5 2" xfId="94" xr:uid="{00000000-0005-0000-0000-00005A000000}"/>
    <cellStyle name="Normal 5 3" xfId="97" xr:uid="{00000000-0005-0000-0000-00005B000000}"/>
    <cellStyle name="Normal 6" xfId="70" xr:uid="{00000000-0005-0000-0000-00005C000000}"/>
    <cellStyle name="Normal 6 2" xfId="108" xr:uid="{00000000-0005-0000-0000-00005D000000}"/>
    <cellStyle name="Normal 6 3" xfId="101" xr:uid="{00000000-0005-0000-0000-00005E000000}"/>
    <cellStyle name="Normal 7" xfId="90" xr:uid="{00000000-0005-0000-0000-00005F000000}"/>
    <cellStyle name="Normal 8" xfId="91" xr:uid="{00000000-0005-0000-0000-000060000000}"/>
    <cellStyle name="Normal 8 2" xfId="112" xr:uid="{00000000-0005-0000-0000-000061000000}"/>
    <cellStyle name="Normal 8 3" xfId="105" xr:uid="{00000000-0005-0000-0000-000062000000}"/>
    <cellStyle name="Normal 9" xfId="115" xr:uid="{00000000-0005-0000-0000-000063000000}"/>
    <cellStyle name="Notas" xfId="71" builtinId="10" customBuiltin="1"/>
    <cellStyle name="Notas 2" xfId="72" xr:uid="{00000000-0005-0000-0000-000065000000}"/>
    <cellStyle name="Notas 2 2" xfId="93" xr:uid="{00000000-0005-0000-0000-000066000000}"/>
    <cellStyle name="Note 2" xfId="102" xr:uid="{00000000-0005-0000-0000-000067000000}"/>
    <cellStyle name="Percent 2" xfId="116" xr:uid="{00000000-0005-0000-0000-000068000000}"/>
    <cellStyle name="Porcentaje 2" xfId="73" xr:uid="{00000000-0005-0000-0000-000069000000}"/>
    <cellStyle name="Porcentaje 2 2" xfId="109" xr:uid="{00000000-0005-0000-0000-00006A000000}"/>
    <cellStyle name="Porcentaje 2 3" xfId="103" xr:uid="{00000000-0005-0000-0000-00006B000000}"/>
    <cellStyle name="Porcentaje 3" xfId="121" xr:uid="{00000000-0005-0000-0000-00006C000000}"/>
    <cellStyle name="Porcentual 2" xfId="74" xr:uid="{00000000-0005-0000-0000-00006D000000}"/>
    <cellStyle name="Porcentual 2 2" xfId="110" xr:uid="{00000000-0005-0000-0000-00006E000000}"/>
    <cellStyle name="Porcentual 2 3" xfId="104" xr:uid="{00000000-0005-0000-0000-00006F000000}"/>
    <cellStyle name="Salida" xfId="75" builtinId="21" customBuiltin="1"/>
    <cellStyle name="Salida 2" xfId="76" xr:uid="{00000000-0005-0000-0000-000071000000}"/>
    <cellStyle name="Texto de advertencia" xfId="77" builtinId="11" customBuiltin="1"/>
    <cellStyle name="Texto de advertencia 2" xfId="78" xr:uid="{00000000-0005-0000-0000-000073000000}"/>
    <cellStyle name="Texto explicativo" xfId="79" builtinId="53" customBuiltin="1"/>
    <cellStyle name="Texto explicativo 2" xfId="80" xr:uid="{00000000-0005-0000-0000-000075000000}"/>
    <cellStyle name="Título" xfId="81" builtinId="15" customBuiltin="1"/>
    <cellStyle name="Título 1 2" xfId="82" xr:uid="{00000000-0005-0000-0000-000077000000}"/>
    <cellStyle name="Título 2" xfId="83" builtinId="17" customBuiltin="1"/>
    <cellStyle name="Título 2 2" xfId="84" xr:uid="{00000000-0005-0000-0000-000079000000}"/>
    <cellStyle name="Título 3" xfId="85" builtinId="18" customBuiltin="1"/>
    <cellStyle name="Título 3 2" xfId="86" xr:uid="{00000000-0005-0000-0000-00007B000000}"/>
    <cellStyle name="Título 4" xfId="87" xr:uid="{00000000-0005-0000-0000-00007C000000}"/>
    <cellStyle name="Total" xfId="88" builtinId="25" customBuiltin="1"/>
    <cellStyle name="Total 2" xfId="89" xr:uid="{00000000-0005-0000-0000-00007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67235</xdr:rowOff>
    </xdr:from>
    <xdr:to>
      <xdr:col>8</xdr:col>
      <xdr:colOff>889637</xdr:colOff>
      <xdr:row>2</xdr:row>
      <xdr:rowOff>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90" b="23130"/>
        <a:stretch/>
      </xdr:blipFill>
      <xdr:spPr>
        <a:xfrm>
          <a:off x="355600" y="67235"/>
          <a:ext cx="10840087" cy="111386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8"/>
  <sheetViews>
    <sheetView tabSelected="1" view="pageBreakPreview" zoomScale="85" zoomScaleNormal="85" zoomScaleSheetLayoutView="85" zoomScalePageLayoutView="40" workbookViewId="0">
      <pane ySplit="1" topLeftCell="A74" activePane="bottomLeft" state="frozen"/>
      <selection pane="bottomLeft" activeCell="C83" sqref="C83"/>
    </sheetView>
  </sheetViews>
  <sheetFormatPr defaultColWidth="9.140625" defaultRowHeight="12.6" outlineLevelRow="1"/>
  <cols>
    <col min="1" max="1" width="3.28515625" style="265" customWidth="1"/>
    <col min="2" max="2" width="9.7109375" style="261" customWidth="1"/>
    <col min="3" max="3" width="66.42578125" style="175" customWidth="1"/>
    <col min="4" max="4" width="5.5703125" style="263" customWidth="1"/>
    <col min="5" max="5" width="9.28515625" style="261" customWidth="1"/>
    <col min="6" max="6" width="15.42578125" style="261" bestFit="1" customWidth="1"/>
    <col min="7" max="7" width="16.42578125" style="261" bestFit="1" customWidth="1"/>
    <col min="8" max="8" width="21.42578125" style="261" customWidth="1"/>
    <col min="9" max="9" width="13.5703125" style="263" customWidth="1"/>
    <col min="10" max="10" width="2.85546875" style="265" customWidth="1"/>
    <col min="11" max="11" width="23.28515625" style="263" customWidth="1"/>
    <col min="12" max="12" width="14.5703125" style="265" bestFit="1" customWidth="1"/>
    <col min="13" max="13" width="14.42578125" style="265" bestFit="1" customWidth="1"/>
    <col min="14" max="14" width="2.85546875" style="265" customWidth="1"/>
    <col min="15" max="15" width="21.85546875" style="265" customWidth="1"/>
    <col min="16" max="16" width="14.5703125" style="265" bestFit="1" customWidth="1"/>
    <col min="17" max="17" width="16" style="265" bestFit="1" customWidth="1"/>
    <col min="18" max="19" width="14.42578125" style="265" bestFit="1" customWidth="1"/>
    <col min="20" max="16384" width="9.140625" style="265"/>
  </cols>
  <sheetData>
    <row r="1" spans="2:14" s="164" customFormat="1" ht="93" hidden="1" customHeight="1" thickBot="1">
      <c r="B1" s="341" t="s">
        <v>0</v>
      </c>
      <c r="C1" s="342"/>
      <c r="D1" s="342"/>
      <c r="E1" s="342"/>
      <c r="F1" s="342"/>
      <c r="G1" s="342"/>
      <c r="H1" s="342"/>
      <c r="I1" s="342"/>
      <c r="K1" s="261"/>
    </row>
    <row r="2" spans="2:14" s="164" customFormat="1" ht="93" customHeight="1" thickBot="1">
      <c r="B2" s="132"/>
      <c r="C2" s="133"/>
      <c r="D2" s="133"/>
      <c r="E2" s="133"/>
      <c r="F2" s="133"/>
      <c r="G2" s="133"/>
      <c r="H2" s="133"/>
      <c r="I2" s="134"/>
      <c r="K2" s="261"/>
    </row>
    <row r="3" spans="2:14" s="164" customFormat="1" ht="12" customHeight="1" thickBot="1">
      <c r="B3" s="316" t="s">
        <v>1</v>
      </c>
      <c r="C3" s="318"/>
      <c r="D3" s="318"/>
      <c r="E3" s="318"/>
      <c r="F3" s="318"/>
      <c r="G3" s="318"/>
      <c r="H3" s="318"/>
      <c r="I3" s="319"/>
      <c r="J3" s="46"/>
      <c r="K3" s="270"/>
      <c r="L3" s="46"/>
      <c r="M3" s="46"/>
      <c r="N3" s="46"/>
    </row>
    <row r="4" spans="2:14" s="164" customFormat="1" ht="12" customHeight="1">
      <c r="B4" s="343" t="s">
        <v>2</v>
      </c>
      <c r="C4" s="344"/>
      <c r="D4" s="344"/>
      <c r="E4" s="345"/>
      <c r="F4" s="346" t="s">
        <v>3</v>
      </c>
      <c r="G4" s="347"/>
      <c r="H4" s="347"/>
      <c r="I4" s="348"/>
      <c r="K4" s="261"/>
    </row>
    <row r="5" spans="2:14" s="164" customFormat="1" ht="12" customHeight="1" thickBot="1">
      <c r="B5" s="352" t="s">
        <v>4</v>
      </c>
      <c r="C5" s="353"/>
      <c r="D5" s="353"/>
      <c r="E5" s="354"/>
      <c r="F5" s="349"/>
      <c r="G5" s="350"/>
      <c r="H5" s="350"/>
      <c r="I5" s="351"/>
      <c r="K5" s="261"/>
    </row>
    <row r="6" spans="2:14" s="164" customFormat="1" ht="12" customHeight="1" thickBot="1">
      <c r="B6" s="309"/>
      <c r="C6" s="310"/>
      <c r="D6" s="310"/>
      <c r="E6" s="310"/>
      <c r="F6" s="310"/>
      <c r="G6" s="310"/>
      <c r="H6" s="310"/>
      <c r="I6" s="311"/>
      <c r="K6" s="261"/>
    </row>
    <row r="7" spans="2:14" s="164" customFormat="1" ht="12" customHeight="1">
      <c r="B7" s="303" t="s">
        <v>5</v>
      </c>
      <c r="C7" s="304"/>
      <c r="D7" s="304"/>
      <c r="E7" s="305"/>
      <c r="F7" s="320" t="s">
        <v>6</v>
      </c>
      <c r="G7" s="321"/>
      <c r="H7" s="324" t="s">
        <v>7</v>
      </c>
      <c r="I7" s="325"/>
      <c r="K7" s="261"/>
    </row>
    <row r="8" spans="2:14" s="164" customFormat="1" ht="20.25" customHeight="1" thickBot="1">
      <c r="B8" s="306"/>
      <c r="C8" s="307"/>
      <c r="D8" s="307"/>
      <c r="E8" s="308"/>
      <c r="F8" s="322"/>
      <c r="G8" s="323"/>
      <c r="H8" s="326"/>
      <c r="I8" s="327"/>
      <c r="K8" s="261"/>
    </row>
    <row r="9" spans="2:14" s="164" customFormat="1" ht="11.25" customHeight="1" thickBot="1">
      <c r="B9" s="309"/>
      <c r="C9" s="310"/>
      <c r="D9" s="310"/>
      <c r="E9" s="310"/>
      <c r="F9" s="310"/>
      <c r="G9" s="310"/>
      <c r="H9" s="310"/>
      <c r="I9" s="311"/>
      <c r="K9" s="261"/>
    </row>
    <row r="10" spans="2:14" s="164" customFormat="1" ht="12" customHeight="1" thickBot="1">
      <c r="B10" s="312" t="s">
        <v>8</v>
      </c>
      <c r="C10" s="314" t="s">
        <v>9</v>
      </c>
      <c r="D10" s="316" t="s">
        <v>10</v>
      </c>
      <c r="E10" s="317"/>
      <c r="F10" s="316" t="s">
        <v>11</v>
      </c>
      <c r="G10" s="318"/>
      <c r="H10" s="318"/>
      <c r="I10" s="319"/>
      <c r="K10" s="261"/>
    </row>
    <row r="11" spans="2:14" s="164" customFormat="1" ht="50.25" customHeight="1" thickBot="1">
      <c r="B11" s="313"/>
      <c r="C11" s="315"/>
      <c r="D11" s="3" t="s">
        <v>12</v>
      </c>
      <c r="E11" s="4" t="s">
        <v>13</v>
      </c>
      <c r="F11" s="5" t="s">
        <v>14</v>
      </c>
      <c r="G11" s="6" t="s">
        <v>15</v>
      </c>
      <c r="H11" s="5" t="s">
        <v>16</v>
      </c>
      <c r="I11" s="5" t="s">
        <v>17</v>
      </c>
      <c r="J11" s="165"/>
      <c r="K11" s="165"/>
      <c r="L11" s="165"/>
      <c r="M11" s="165"/>
      <c r="N11" s="165"/>
    </row>
    <row r="12" spans="2:14" s="164" customFormat="1" ht="34.9" customHeight="1" thickBot="1">
      <c r="B12" s="328" t="s">
        <v>18</v>
      </c>
      <c r="C12" s="329"/>
      <c r="D12" s="329"/>
      <c r="E12" s="329"/>
      <c r="F12" s="329"/>
      <c r="G12" s="329"/>
      <c r="H12" s="329"/>
      <c r="I12" s="330"/>
      <c r="J12" s="120"/>
      <c r="K12" s="271"/>
      <c r="L12" s="120"/>
      <c r="M12" s="120"/>
      <c r="N12" s="120"/>
    </row>
    <row r="13" spans="2:14" s="164" customFormat="1" ht="13.5" thickBot="1">
      <c r="B13" s="166"/>
      <c r="C13" s="1"/>
      <c r="D13" s="2"/>
      <c r="E13" s="2"/>
      <c r="F13" s="331" t="s">
        <v>19</v>
      </c>
      <c r="G13" s="332"/>
      <c r="H13" s="332"/>
      <c r="I13" s="333"/>
      <c r="K13" s="261" t="s">
        <v>20</v>
      </c>
    </row>
    <row r="14" spans="2:14" s="164" customFormat="1" ht="19.899999999999999" customHeight="1" thickBot="1">
      <c r="B14" s="7">
        <v>1</v>
      </c>
      <c r="C14" s="8" t="s">
        <v>21</v>
      </c>
      <c r="D14" s="9"/>
      <c r="E14" s="9"/>
      <c r="F14" s="119"/>
      <c r="G14" s="9"/>
      <c r="H14" s="10">
        <f>SUM(G15:G19)</f>
        <v>0</v>
      </c>
      <c r="I14" s="127">
        <v>0</v>
      </c>
      <c r="K14" s="261"/>
    </row>
    <row r="15" spans="2:14" s="175" customFormat="1" ht="37.5" outlineLevel="1">
      <c r="B15" s="167" t="s">
        <v>22</v>
      </c>
      <c r="C15" s="168" t="s">
        <v>23</v>
      </c>
      <c r="D15" s="169" t="s">
        <v>24</v>
      </c>
      <c r="E15" s="170">
        <v>15</v>
      </c>
      <c r="F15" s="171"/>
      <c r="G15" s="172">
        <f t="shared" ref="G15:G19" si="0">E15*F15</f>
        <v>0</v>
      </c>
      <c r="H15" s="173"/>
      <c r="I15" s="174">
        <v>0</v>
      </c>
      <c r="J15" s="164"/>
      <c r="K15" s="261"/>
      <c r="L15" s="140"/>
      <c r="M15" s="140"/>
      <c r="N15" s="164"/>
    </row>
    <row r="16" spans="2:14" s="175" customFormat="1" ht="24.95" outlineLevel="1">
      <c r="B16" s="167" t="s">
        <v>25</v>
      </c>
      <c r="C16" s="168" t="s">
        <v>26</v>
      </c>
      <c r="D16" s="169" t="s">
        <v>24</v>
      </c>
      <c r="E16" s="170">
        <v>4</v>
      </c>
      <c r="F16" s="171"/>
      <c r="G16" s="172">
        <f t="shared" si="0"/>
        <v>0</v>
      </c>
      <c r="H16" s="173"/>
      <c r="I16" s="174">
        <v>0</v>
      </c>
      <c r="J16" s="164"/>
      <c r="K16" s="261"/>
      <c r="L16" s="140"/>
      <c r="M16" s="140"/>
      <c r="N16" s="164"/>
    </row>
    <row r="17" spans="1:16" s="175" customFormat="1" outlineLevel="1">
      <c r="B17" s="167" t="s">
        <v>27</v>
      </c>
      <c r="C17" s="168" t="s">
        <v>28</v>
      </c>
      <c r="D17" s="169" t="s">
        <v>29</v>
      </c>
      <c r="E17" s="170">
        <v>6</v>
      </c>
      <c r="F17" s="171"/>
      <c r="G17" s="172">
        <f t="shared" si="0"/>
        <v>0</v>
      </c>
      <c r="H17" s="173"/>
      <c r="I17" s="174">
        <v>0</v>
      </c>
      <c r="J17" s="164"/>
      <c r="K17" s="272"/>
      <c r="L17" s="140"/>
      <c r="M17" s="140"/>
      <c r="N17" s="164"/>
    </row>
    <row r="18" spans="1:16" s="175" customFormat="1" outlineLevel="1">
      <c r="B18" s="167" t="s">
        <v>30</v>
      </c>
      <c r="C18" s="168" t="s">
        <v>31</v>
      </c>
      <c r="D18" s="169" t="s">
        <v>32</v>
      </c>
      <c r="E18" s="170">
        <v>1</v>
      </c>
      <c r="F18" s="171"/>
      <c r="G18" s="172">
        <f t="shared" si="0"/>
        <v>0</v>
      </c>
      <c r="H18" s="173"/>
      <c r="I18" s="174">
        <v>0</v>
      </c>
      <c r="J18" s="164"/>
      <c r="K18" s="264"/>
      <c r="L18" s="140"/>
      <c r="M18" s="140"/>
      <c r="N18" s="164"/>
    </row>
    <row r="19" spans="1:16" s="175" customFormat="1" ht="25.5" outlineLevel="1" thickBot="1">
      <c r="B19" s="167" t="s">
        <v>33</v>
      </c>
      <c r="C19" s="168" t="s">
        <v>34</v>
      </c>
      <c r="D19" s="169" t="s">
        <v>35</v>
      </c>
      <c r="E19" s="170">
        <v>1</v>
      </c>
      <c r="F19" s="171"/>
      <c r="G19" s="172">
        <f t="shared" si="0"/>
        <v>0</v>
      </c>
      <c r="H19" s="173"/>
      <c r="I19" s="174">
        <v>0</v>
      </c>
      <c r="J19" s="164"/>
      <c r="K19" s="261"/>
      <c r="L19" s="140"/>
      <c r="M19" s="140"/>
      <c r="N19" s="164"/>
    </row>
    <row r="20" spans="1:16" s="164" customFormat="1" ht="19.899999999999999" customHeight="1" thickBot="1">
      <c r="B20" s="7">
        <v>2</v>
      </c>
      <c r="C20" s="8" t="s">
        <v>36</v>
      </c>
      <c r="D20" s="9"/>
      <c r="E20" s="9"/>
      <c r="F20" s="11"/>
      <c r="G20" s="9"/>
      <c r="H20" s="10">
        <f>SUM(G21:G35)</f>
        <v>0</v>
      </c>
      <c r="I20" s="127">
        <v>0</v>
      </c>
      <c r="K20" s="261"/>
      <c r="L20" s="140"/>
      <c r="M20" s="140"/>
    </row>
    <row r="21" spans="1:16" s="61" customFormat="1" ht="12.75" customHeight="1" outlineLevel="1">
      <c r="A21" s="175"/>
      <c r="B21" s="177" t="s">
        <v>37</v>
      </c>
      <c r="C21" s="45" t="s">
        <v>38</v>
      </c>
      <c r="D21" s="169" t="s">
        <v>24</v>
      </c>
      <c r="E21" s="47">
        <v>2.2000000000000002</v>
      </c>
      <c r="F21" s="178"/>
      <c r="G21" s="172">
        <f t="shared" ref="G21:G35" si="1">E21*F21</f>
        <v>0</v>
      </c>
      <c r="H21" s="173"/>
      <c r="I21" s="179">
        <v>0</v>
      </c>
      <c r="J21" s="164"/>
      <c r="K21" s="264"/>
      <c r="L21" s="140"/>
      <c r="M21" s="140"/>
      <c r="N21" s="164"/>
      <c r="O21" s="141"/>
      <c r="P21" s="144"/>
    </row>
    <row r="22" spans="1:16" s="61" customFormat="1" ht="12.75" customHeight="1" outlineLevel="1">
      <c r="A22" s="175"/>
      <c r="B22" s="177" t="s">
        <v>39</v>
      </c>
      <c r="C22" s="45" t="s">
        <v>40</v>
      </c>
      <c r="D22" s="180" t="s">
        <v>32</v>
      </c>
      <c r="E22" s="47">
        <v>2</v>
      </c>
      <c r="F22" s="178"/>
      <c r="G22" s="172">
        <f t="shared" si="1"/>
        <v>0</v>
      </c>
      <c r="H22" s="173"/>
      <c r="I22" s="179">
        <v>0</v>
      </c>
      <c r="J22" s="164"/>
      <c r="K22" s="264"/>
      <c r="L22" s="140"/>
      <c r="M22" s="140"/>
      <c r="N22" s="164"/>
      <c r="O22" s="145"/>
    </row>
    <row r="23" spans="1:16" s="61" customFormat="1" ht="12.75" customHeight="1" outlineLevel="1">
      <c r="A23" s="175"/>
      <c r="B23" s="177" t="s">
        <v>41</v>
      </c>
      <c r="C23" s="45" t="s">
        <v>42</v>
      </c>
      <c r="D23" s="180" t="s">
        <v>32</v>
      </c>
      <c r="E23" s="47">
        <v>2</v>
      </c>
      <c r="F23" s="178"/>
      <c r="G23" s="172">
        <f>E23*F23</f>
        <v>0</v>
      </c>
      <c r="H23" s="173"/>
      <c r="I23" s="179">
        <v>0</v>
      </c>
      <c r="J23" s="164"/>
      <c r="K23" s="264"/>
      <c r="L23" s="140"/>
      <c r="M23" s="140"/>
      <c r="N23" s="164"/>
      <c r="O23" s="145"/>
    </row>
    <row r="24" spans="1:16" s="61" customFormat="1" ht="12.75" customHeight="1" outlineLevel="1">
      <c r="A24" s="175"/>
      <c r="B24" s="177" t="s">
        <v>43</v>
      </c>
      <c r="C24" s="45" t="s">
        <v>44</v>
      </c>
      <c r="D24" s="180" t="s">
        <v>45</v>
      </c>
      <c r="E24" s="47">
        <v>0.5</v>
      </c>
      <c r="F24" s="178"/>
      <c r="G24" s="172">
        <f t="shared" si="1"/>
        <v>0</v>
      </c>
      <c r="H24" s="173"/>
      <c r="I24" s="179">
        <v>0</v>
      </c>
      <c r="J24" s="164"/>
      <c r="K24" s="264"/>
      <c r="L24" s="140"/>
      <c r="M24" s="140"/>
      <c r="N24" s="164"/>
      <c r="O24" s="145"/>
    </row>
    <row r="25" spans="1:16" s="61" customFormat="1" ht="12.75" customHeight="1" outlineLevel="1">
      <c r="A25" s="175"/>
      <c r="B25" s="177" t="s">
        <v>46</v>
      </c>
      <c r="C25" s="45" t="s">
        <v>47</v>
      </c>
      <c r="D25" s="180" t="s">
        <v>24</v>
      </c>
      <c r="E25" s="47">
        <v>3</v>
      </c>
      <c r="F25" s="178"/>
      <c r="G25" s="172">
        <f t="shared" si="1"/>
        <v>0</v>
      </c>
      <c r="H25" s="173"/>
      <c r="I25" s="179">
        <v>0</v>
      </c>
      <c r="J25" s="164"/>
      <c r="K25" s="264"/>
      <c r="L25" s="140"/>
      <c r="M25" s="140"/>
      <c r="N25" s="164"/>
      <c r="O25" s="145"/>
    </row>
    <row r="26" spans="1:16" s="61" customFormat="1" ht="12.75" customHeight="1" outlineLevel="1">
      <c r="A26" s="175"/>
      <c r="B26" s="177" t="s">
        <v>48</v>
      </c>
      <c r="C26" s="45" t="s">
        <v>49</v>
      </c>
      <c r="D26" s="180" t="s">
        <v>24</v>
      </c>
      <c r="E26" s="47">
        <v>1</v>
      </c>
      <c r="F26" s="178"/>
      <c r="G26" s="172">
        <f>E26*F26</f>
        <v>0</v>
      </c>
      <c r="H26" s="173"/>
      <c r="I26" s="179">
        <v>0</v>
      </c>
      <c r="J26" s="164"/>
      <c r="K26" s="264"/>
      <c r="L26" s="140"/>
      <c r="M26" s="140"/>
      <c r="N26" s="164"/>
      <c r="O26" s="145"/>
    </row>
    <row r="27" spans="1:16" s="61" customFormat="1" ht="12.75" customHeight="1" outlineLevel="1">
      <c r="A27" s="175"/>
      <c r="B27" s="177" t="s">
        <v>50</v>
      </c>
      <c r="C27" s="45" t="s">
        <v>51</v>
      </c>
      <c r="D27" s="180" t="s">
        <v>45</v>
      </c>
      <c r="E27" s="47">
        <v>1.23</v>
      </c>
      <c r="F27" s="178"/>
      <c r="G27" s="172">
        <f t="shared" si="1"/>
        <v>0</v>
      </c>
      <c r="H27" s="173"/>
      <c r="I27" s="179">
        <v>0</v>
      </c>
      <c r="J27" s="164"/>
      <c r="K27" s="264"/>
      <c r="L27" s="140"/>
      <c r="M27" s="140"/>
      <c r="N27" s="164"/>
      <c r="O27" s="145"/>
    </row>
    <row r="28" spans="1:16" s="61" customFormat="1" ht="12.75" customHeight="1" outlineLevel="1">
      <c r="A28" s="175"/>
      <c r="B28" s="177" t="s">
        <v>52</v>
      </c>
      <c r="C28" s="45" t="s">
        <v>53</v>
      </c>
      <c r="D28" s="180" t="s">
        <v>29</v>
      </c>
      <c r="E28" s="47">
        <v>5</v>
      </c>
      <c r="F28" s="178"/>
      <c r="G28" s="172">
        <f t="shared" si="1"/>
        <v>0</v>
      </c>
      <c r="H28" s="173"/>
      <c r="I28" s="179">
        <v>0</v>
      </c>
      <c r="J28" s="164"/>
      <c r="K28" s="264"/>
      <c r="L28" s="140"/>
      <c r="M28" s="140"/>
      <c r="N28" s="164"/>
      <c r="O28" s="145"/>
    </row>
    <row r="29" spans="1:16" s="61" customFormat="1" ht="12.75" customHeight="1" outlineLevel="1">
      <c r="A29" s="175"/>
      <c r="B29" s="177" t="s">
        <v>54</v>
      </c>
      <c r="C29" s="45" t="s">
        <v>55</v>
      </c>
      <c r="D29" s="180" t="s">
        <v>29</v>
      </c>
      <c r="E29" s="47">
        <v>1</v>
      </c>
      <c r="F29" s="178"/>
      <c r="G29" s="172">
        <f>E29*F29</f>
        <v>0</v>
      </c>
      <c r="H29" s="173"/>
      <c r="I29" s="179">
        <v>0</v>
      </c>
      <c r="J29" s="164"/>
      <c r="K29" s="264"/>
      <c r="L29" s="140"/>
      <c r="M29" s="140"/>
      <c r="N29" s="164"/>
      <c r="O29" s="145"/>
    </row>
    <row r="30" spans="1:16" s="61" customFormat="1" ht="12.75" customHeight="1" outlineLevel="1">
      <c r="A30" s="175"/>
      <c r="B30" s="177" t="s">
        <v>56</v>
      </c>
      <c r="C30" s="45" t="s">
        <v>57</v>
      </c>
      <c r="D30" s="180" t="s">
        <v>29</v>
      </c>
      <c r="E30" s="47">
        <v>10</v>
      </c>
      <c r="F30" s="178"/>
      <c r="G30" s="172">
        <f t="shared" si="1"/>
        <v>0</v>
      </c>
      <c r="H30" s="173"/>
      <c r="I30" s="179">
        <v>0</v>
      </c>
      <c r="J30" s="164"/>
      <c r="K30" s="264"/>
      <c r="L30" s="140"/>
      <c r="M30" s="140"/>
      <c r="N30" s="164"/>
      <c r="O30" s="145"/>
    </row>
    <row r="31" spans="1:16" s="61" customFormat="1" ht="12.75" customHeight="1" outlineLevel="1">
      <c r="A31" s="175"/>
      <c r="B31" s="177" t="s">
        <v>58</v>
      </c>
      <c r="C31" s="45" t="s">
        <v>59</v>
      </c>
      <c r="D31" s="180" t="s">
        <v>29</v>
      </c>
      <c r="E31" s="47">
        <v>1</v>
      </c>
      <c r="F31" s="178"/>
      <c r="G31" s="172">
        <f t="shared" si="1"/>
        <v>0</v>
      </c>
      <c r="H31" s="173"/>
      <c r="I31" s="179">
        <v>0</v>
      </c>
      <c r="J31" s="164"/>
      <c r="K31" s="264"/>
      <c r="L31" s="140"/>
      <c r="M31" s="140"/>
      <c r="N31" s="164"/>
      <c r="O31" s="145"/>
    </row>
    <row r="32" spans="1:16" s="61" customFormat="1" ht="12.75" customHeight="1" outlineLevel="1">
      <c r="A32" s="175"/>
      <c r="B32" s="177" t="s">
        <v>60</v>
      </c>
      <c r="C32" s="45" t="s">
        <v>61</v>
      </c>
      <c r="D32" s="180" t="s">
        <v>24</v>
      </c>
      <c r="E32" s="47">
        <v>1.2</v>
      </c>
      <c r="F32" s="178"/>
      <c r="G32" s="172">
        <f t="shared" si="1"/>
        <v>0</v>
      </c>
      <c r="H32" s="173"/>
      <c r="I32" s="179">
        <v>0</v>
      </c>
      <c r="J32" s="164"/>
      <c r="K32" s="264"/>
      <c r="L32" s="140"/>
      <c r="M32" s="140"/>
      <c r="N32" s="164"/>
      <c r="O32" s="145"/>
    </row>
    <row r="33" spans="1:17" s="61" customFormat="1" ht="12.75" customHeight="1" outlineLevel="1">
      <c r="A33" s="175"/>
      <c r="B33" s="177" t="s">
        <v>62</v>
      </c>
      <c r="C33" s="45" t="s">
        <v>63</v>
      </c>
      <c r="D33" s="180" t="s">
        <v>29</v>
      </c>
      <c r="E33" s="47">
        <v>3.6</v>
      </c>
      <c r="F33" s="178"/>
      <c r="G33" s="172">
        <f t="shared" si="1"/>
        <v>0</v>
      </c>
      <c r="H33" s="173"/>
      <c r="I33" s="179">
        <v>0</v>
      </c>
      <c r="J33" s="164"/>
      <c r="K33" s="264"/>
      <c r="L33" s="140"/>
      <c r="M33" s="140"/>
      <c r="N33" s="164"/>
      <c r="O33" s="145"/>
    </row>
    <row r="34" spans="1:17" s="61" customFormat="1" ht="12.75" customHeight="1" outlineLevel="1">
      <c r="A34" s="175"/>
      <c r="B34" s="177" t="s">
        <v>64</v>
      </c>
      <c r="C34" s="45" t="s">
        <v>65</v>
      </c>
      <c r="D34" s="180" t="s">
        <v>29</v>
      </c>
      <c r="E34" s="47">
        <v>4</v>
      </c>
      <c r="F34" s="178"/>
      <c r="G34" s="172">
        <f t="shared" si="1"/>
        <v>0</v>
      </c>
      <c r="H34" s="173"/>
      <c r="I34" s="179">
        <v>0</v>
      </c>
      <c r="J34" s="164"/>
      <c r="K34" s="264"/>
      <c r="L34" s="140"/>
      <c r="M34" s="140"/>
      <c r="N34" s="164"/>
      <c r="O34" s="145"/>
    </row>
    <row r="35" spans="1:17" s="61" customFormat="1" ht="12.95" customHeight="1" outlineLevel="1" thickBot="1">
      <c r="A35" s="175"/>
      <c r="B35" s="177" t="s">
        <v>66</v>
      </c>
      <c r="C35" s="45" t="s">
        <v>67</v>
      </c>
      <c r="D35" s="180" t="s">
        <v>24</v>
      </c>
      <c r="E35" s="47">
        <v>0.5</v>
      </c>
      <c r="F35" s="178"/>
      <c r="G35" s="172">
        <f t="shared" si="1"/>
        <v>0</v>
      </c>
      <c r="H35" s="173"/>
      <c r="I35" s="179">
        <v>0</v>
      </c>
      <c r="J35" s="164"/>
      <c r="K35" s="264"/>
      <c r="L35" s="140"/>
      <c r="M35" s="140"/>
      <c r="N35" s="164"/>
      <c r="O35" s="145"/>
    </row>
    <row r="36" spans="1:17" s="164" customFormat="1" ht="19.5" customHeight="1" thickBot="1">
      <c r="B36" s="7">
        <v>3</v>
      </c>
      <c r="C36" s="8" t="s">
        <v>68</v>
      </c>
      <c r="D36" s="12"/>
      <c r="E36" s="12"/>
      <c r="F36" s="13"/>
      <c r="G36" s="14"/>
      <c r="H36" s="10">
        <f>SUM(G37:G47)</f>
        <v>0</v>
      </c>
      <c r="I36" s="127">
        <v>0</v>
      </c>
      <c r="K36" s="261">
        <v>5</v>
      </c>
      <c r="L36" s="140"/>
      <c r="M36" s="140"/>
    </row>
    <row r="37" spans="1:17" s="156" customFormat="1" ht="14.1" customHeight="1" thickBot="1">
      <c r="A37" s="158"/>
      <c r="B37" s="152" t="s">
        <v>69</v>
      </c>
      <c r="C37" s="153" t="s">
        <v>70</v>
      </c>
      <c r="D37" s="154"/>
      <c r="E37" s="154"/>
      <c r="F37" s="155"/>
      <c r="G37" s="154"/>
      <c r="H37" s="159"/>
      <c r="I37" s="160"/>
      <c r="J37" s="158"/>
      <c r="K37" s="273"/>
      <c r="L37" s="157"/>
      <c r="M37" s="157"/>
    </row>
    <row r="38" spans="1:17" s="175" customFormat="1" ht="24" customHeight="1" outlineLevel="1">
      <c r="B38" s="181" t="s">
        <v>71</v>
      </c>
      <c r="C38" s="168" t="s">
        <v>72</v>
      </c>
      <c r="D38" s="169" t="s">
        <v>29</v>
      </c>
      <c r="E38" s="170">
        <v>1</v>
      </c>
      <c r="F38" s="171"/>
      <c r="G38" s="172">
        <f t="shared" ref="G38:G39" si="2">E38*F38</f>
        <v>0</v>
      </c>
      <c r="H38" s="173"/>
      <c r="I38" s="174">
        <v>0</v>
      </c>
      <c r="J38" s="164"/>
      <c r="K38" s="261"/>
      <c r="L38" s="140"/>
      <c r="M38" s="140"/>
      <c r="N38" s="164"/>
    </row>
    <row r="39" spans="1:17" s="175" customFormat="1" ht="12.95" outlineLevel="1" thickBot="1">
      <c r="B39" s="181" t="s">
        <v>73</v>
      </c>
      <c r="C39" s="168" t="s">
        <v>74</v>
      </c>
      <c r="D39" s="169" t="s">
        <v>29</v>
      </c>
      <c r="E39" s="170">
        <v>1.5</v>
      </c>
      <c r="F39" s="182"/>
      <c r="G39" s="172">
        <f t="shared" si="2"/>
        <v>0</v>
      </c>
      <c r="H39" s="173"/>
      <c r="I39" s="174">
        <v>0</v>
      </c>
      <c r="J39" s="164"/>
      <c r="K39" s="261"/>
      <c r="L39" s="140"/>
      <c r="M39" s="140"/>
      <c r="N39" s="164"/>
    </row>
    <row r="40" spans="1:17" s="156" customFormat="1" ht="14.1" customHeight="1" thickBot="1">
      <c r="A40" s="158"/>
      <c r="B40" s="152" t="s">
        <v>75</v>
      </c>
      <c r="C40" s="153" t="s">
        <v>76</v>
      </c>
      <c r="D40" s="154"/>
      <c r="E40" s="154"/>
      <c r="F40" s="155"/>
      <c r="G40" s="154"/>
      <c r="H40" s="159"/>
      <c r="I40" s="160"/>
      <c r="J40" s="158"/>
      <c r="K40" s="273"/>
      <c r="L40" s="157"/>
      <c r="M40" s="157"/>
    </row>
    <row r="41" spans="1:17" s="175" customFormat="1" ht="12.95" outlineLevel="1" thickBot="1">
      <c r="B41" s="181" t="s">
        <v>77</v>
      </c>
      <c r="C41" s="168" t="s">
        <v>78</v>
      </c>
      <c r="D41" s="169" t="s">
        <v>29</v>
      </c>
      <c r="E41" s="170">
        <v>1</v>
      </c>
      <c r="F41" s="171"/>
      <c r="G41" s="172">
        <f t="shared" ref="G41" si="3">E41*F41</f>
        <v>0</v>
      </c>
      <c r="H41" s="173"/>
      <c r="I41" s="174">
        <v>0</v>
      </c>
      <c r="J41" s="164"/>
      <c r="K41" s="261"/>
      <c r="L41" s="140"/>
      <c r="M41" s="140"/>
      <c r="N41" s="164"/>
    </row>
    <row r="42" spans="1:17" s="156" customFormat="1" ht="14.45" customHeight="1" thickBot="1">
      <c r="A42" s="158"/>
      <c r="B42" s="152" t="s">
        <v>79</v>
      </c>
      <c r="C42" s="153" t="s">
        <v>80</v>
      </c>
      <c r="D42" s="154"/>
      <c r="E42" s="154"/>
      <c r="F42" s="155"/>
      <c r="G42" s="154"/>
      <c r="H42" s="159"/>
      <c r="I42" s="160"/>
      <c r="J42" s="158"/>
      <c r="K42" s="273"/>
      <c r="L42" s="157"/>
      <c r="M42" s="157"/>
    </row>
    <row r="43" spans="1:17" s="175" customFormat="1" outlineLevel="1">
      <c r="B43" s="183" t="s">
        <v>81</v>
      </c>
      <c r="C43" s="168" t="s">
        <v>82</v>
      </c>
      <c r="D43" s="169" t="s">
        <v>29</v>
      </c>
      <c r="E43" s="184">
        <v>15</v>
      </c>
      <c r="F43" s="178"/>
      <c r="G43" s="185">
        <f t="shared" ref="G43:G47" si="4">E43*F43</f>
        <v>0</v>
      </c>
      <c r="H43" s="173"/>
      <c r="I43" s="186">
        <v>0</v>
      </c>
      <c r="J43" s="164"/>
      <c r="K43" s="261"/>
      <c r="L43" s="140"/>
      <c r="M43" s="140"/>
      <c r="N43" s="164"/>
      <c r="O43" s="121"/>
      <c r="P43" s="187"/>
      <c r="Q43" s="188"/>
    </row>
    <row r="44" spans="1:17" s="175" customFormat="1" outlineLevel="1">
      <c r="B44" s="183" t="s">
        <v>83</v>
      </c>
      <c r="C44" s="168" t="s">
        <v>84</v>
      </c>
      <c r="D44" s="169" t="s">
        <v>29</v>
      </c>
      <c r="E44" s="184">
        <v>15</v>
      </c>
      <c r="F44" s="178"/>
      <c r="G44" s="185">
        <f t="shared" si="4"/>
        <v>0</v>
      </c>
      <c r="H44" s="173"/>
      <c r="I44" s="186">
        <v>0</v>
      </c>
      <c r="J44" s="164"/>
      <c r="K44" s="261"/>
      <c r="L44" s="140"/>
      <c r="M44" s="140"/>
      <c r="N44" s="164"/>
      <c r="O44" s="121"/>
      <c r="P44" s="187"/>
      <c r="Q44" s="188"/>
    </row>
    <row r="45" spans="1:17" s="175" customFormat="1" outlineLevel="1">
      <c r="B45" s="183" t="s">
        <v>85</v>
      </c>
      <c r="C45" s="168" t="s">
        <v>86</v>
      </c>
      <c r="D45" s="169" t="s">
        <v>29</v>
      </c>
      <c r="E45" s="184">
        <v>1</v>
      </c>
      <c r="F45" s="178"/>
      <c r="G45" s="185">
        <f t="shared" si="4"/>
        <v>0</v>
      </c>
      <c r="H45" s="173"/>
      <c r="I45" s="186">
        <v>0</v>
      </c>
      <c r="J45" s="164"/>
      <c r="K45" s="261"/>
      <c r="L45" s="140"/>
      <c r="M45" s="140"/>
      <c r="N45" s="164"/>
      <c r="O45" s="121"/>
      <c r="P45" s="187"/>
      <c r="Q45" s="188"/>
    </row>
    <row r="46" spans="1:17" s="175" customFormat="1" outlineLevel="1">
      <c r="B46" s="183" t="s">
        <v>87</v>
      </c>
      <c r="C46" s="168" t="s">
        <v>88</v>
      </c>
      <c r="D46" s="169" t="s">
        <v>29</v>
      </c>
      <c r="E46" s="184">
        <v>1</v>
      </c>
      <c r="F46" s="178"/>
      <c r="G46" s="185">
        <f t="shared" si="4"/>
        <v>0</v>
      </c>
      <c r="H46" s="173"/>
      <c r="I46" s="186">
        <v>0</v>
      </c>
      <c r="J46" s="164"/>
      <c r="K46" s="261"/>
      <c r="L46" s="140"/>
      <c r="M46" s="140"/>
      <c r="N46" s="164"/>
      <c r="O46" s="121"/>
      <c r="P46" s="187"/>
      <c r="Q46" s="188"/>
    </row>
    <row r="47" spans="1:17" s="175" customFormat="1" ht="12.95" outlineLevel="1" thickBot="1">
      <c r="B47" s="183" t="s">
        <v>89</v>
      </c>
      <c r="C47" s="168" t="s">
        <v>90</v>
      </c>
      <c r="D47" s="169" t="s">
        <v>32</v>
      </c>
      <c r="E47" s="184">
        <v>1</v>
      </c>
      <c r="F47" s="178"/>
      <c r="G47" s="185">
        <f t="shared" si="4"/>
        <v>0</v>
      </c>
      <c r="H47" s="173"/>
      <c r="I47" s="186">
        <v>0</v>
      </c>
      <c r="J47" s="164"/>
      <c r="K47" s="261"/>
      <c r="L47" s="140"/>
      <c r="M47" s="140"/>
      <c r="N47" s="164"/>
      <c r="O47" s="121"/>
      <c r="P47" s="187"/>
      <c r="Q47" s="188"/>
    </row>
    <row r="48" spans="1:17" s="164" customFormat="1" ht="19.5" customHeight="1" thickBot="1">
      <c r="B48" s="7">
        <v>4</v>
      </c>
      <c r="C48" s="8" t="s">
        <v>91</v>
      </c>
      <c r="D48" s="12"/>
      <c r="E48" s="12"/>
      <c r="F48" s="13"/>
      <c r="G48" s="14"/>
      <c r="H48" s="10">
        <f>SUM(G49:G50)</f>
        <v>0</v>
      </c>
      <c r="I48" s="127">
        <v>0</v>
      </c>
      <c r="K48" s="261"/>
      <c r="L48" s="140"/>
      <c r="M48" s="140"/>
    </row>
    <row r="49" spans="2:17" s="175" customFormat="1" outlineLevel="1">
      <c r="B49" s="183" t="s">
        <v>92</v>
      </c>
      <c r="C49" s="168" t="s">
        <v>93</v>
      </c>
      <c r="D49" s="169" t="s">
        <v>29</v>
      </c>
      <c r="E49" s="184">
        <v>1</v>
      </c>
      <c r="F49" s="178"/>
      <c r="G49" s="185">
        <f t="shared" ref="G49:G50" si="5">E49*F49</f>
        <v>0</v>
      </c>
      <c r="H49" s="173"/>
      <c r="I49" s="186">
        <v>0</v>
      </c>
      <c r="J49" s="164"/>
      <c r="K49" s="264"/>
      <c r="L49" s="140"/>
      <c r="M49" s="140"/>
      <c r="N49" s="164"/>
      <c r="O49" s="121"/>
      <c r="P49" s="187"/>
      <c r="Q49" s="188"/>
    </row>
    <row r="50" spans="2:17" s="175" customFormat="1" ht="12.95" outlineLevel="1" thickBot="1">
      <c r="B50" s="183" t="s">
        <v>94</v>
      </c>
      <c r="C50" s="168" t="s">
        <v>95</v>
      </c>
      <c r="D50" s="169" t="s">
        <v>24</v>
      </c>
      <c r="E50" s="184">
        <v>1.5</v>
      </c>
      <c r="F50" s="178"/>
      <c r="G50" s="185">
        <f t="shared" si="5"/>
        <v>0</v>
      </c>
      <c r="H50" s="173"/>
      <c r="I50" s="186">
        <v>0</v>
      </c>
      <c r="J50" s="164"/>
      <c r="K50" s="176"/>
      <c r="L50" s="140"/>
      <c r="M50" s="140"/>
      <c r="N50" s="164"/>
      <c r="O50" s="121"/>
      <c r="P50" s="187"/>
      <c r="Q50" s="188"/>
    </row>
    <row r="51" spans="2:17" s="164" customFormat="1" ht="19.5" customHeight="1" thickBot="1">
      <c r="B51" s="7">
        <v>5</v>
      </c>
      <c r="C51" s="8" t="s">
        <v>96</v>
      </c>
      <c r="D51" s="12"/>
      <c r="E51" s="12"/>
      <c r="F51" s="13"/>
      <c r="G51" s="14"/>
      <c r="H51" s="10">
        <f>SUM(G52:G54)</f>
        <v>0</v>
      </c>
      <c r="I51" s="127">
        <v>0</v>
      </c>
      <c r="K51" s="261">
        <v>6</v>
      </c>
      <c r="L51" s="140"/>
      <c r="M51" s="140"/>
    </row>
    <row r="52" spans="2:17" s="175" customFormat="1" outlineLevel="1">
      <c r="B52" s="181" t="s">
        <v>97</v>
      </c>
      <c r="C52" s="168" t="s">
        <v>98</v>
      </c>
      <c r="D52" s="169" t="s">
        <v>45</v>
      </c>
      <c r="E52" s="170">
        <v>0.2</v>
      </c>
      <c r="F52" s="171"/>
      <c r="G52" s="172">
        <f t="shared" ref="G52:G54" si="6">E52*F52</f>
        <v>0</v>
      </c>
      <c r="H52" s="173"/>
      <c r="I52" s="174">
        <v>0</v>
      </c>
      <c r="J52" s="164"/>
      <c r="K52" s="264"/>
      <c r="L52" s="140"/>
      <c r="M52" s="140"/>
      <c r="N52" s="164"/>
    </row>
    <row r="53" spans="2:17" s="175" customFormat="1" outlineLevel="1">
      <c r="B53" s="181" t="s">
        <v>99</v>
      </c>
      <c r="C53" s="168" t="s">
        <v>100</v>
      </c>
      <c r="D53" s="169" t="s">
        <v>45</v>
      </c>
      <c r="E53" s="170">
        <v>0.3</v>
      </c>
      <c r="F53" s="171"/>
      <c r="G53" s="172">
        <f t="shared" si="6"/>
        <v>0</v>
      </c>
      <c r="H53" s="173"/>
      <c r="I53" s="174">
        <v>0</v>
      </c>
      <c r="J53" s="164"/>
      <c r="K53" s="264"/>
      <c r="L53" s="140"/>
      <c r="M53" s="140"/>
      <c r="N53" s="164"/>
    </row>
    <row r="54" spans="2:17" s="175" customFormat="1" outlineLevel="1">
      <c r="B54" s="181" t="s">
        <v>101</v>
      </c>
      <c r="C54" s="168" t="s">
        <v>102</v>
      </c>
      <c r="D54" s="180" t="s">
        <v>29</v>
      </c>
      <c r="E54" s="170">
        <v>1.1299999999999999</v>
      </c>
      <c r="F54" s="171"/>
      <c r="G54" s="172">
        <f t="shared" si="6"/>
        <v>0</v>
      </c>
      <c r="H54" s="173"/>
      <c r="I54" s="174">
        <v>0</v>
      </c>
      <c r="J54" s="164"/>
      <c r="K54" s="264"/>
      <c r="L54" s="140"/>
      <c r="M54" s="140"/>
      <c r="N54" s="164"/>
    </row>
    <row r="55" spans="2:17" s="175" customFormat="1" ht="12.95" outlineLevel="1" thickBot="1">
      <c r="B55" s="181" t="s">
        <v>103</v>
      </c>
      <c r="C55" s="168" t="s">
        <v>104</v>
      </c>
      <c r="D55" s="169" t="s">
        <v>45</v>
      </c>
      <c r="E55" s="170">
        <v>0.2</v>
      </c>
      <c r="F55" s="171"/>
      <c r="G55" s="172">
        <f>E55*F55</f>
        <v>0</v>
      </c>
      <c r="H55" s="173"/>
      <c r="I55" s="174">
        <v>0</v>
      </c>
      <c r="J55" s="164"/>
      <c r="K55" s="264"/>
      <c r="L55" s="140"/>
      <c r="M55" s="140"/>
      <c r="N55" s="164"/>
    </row>
    <row r="56" spans="2:17" s="164" customFormat="1" ht="19.5" customHeight="1" thickBot="1">
      <c r="B56" s="7">
        <v>6</v>
      </c>
      <c r="C56" s="8" t="s">
        <v>105</v>
      </c>
      <c r="D56" s="12"/>
      <c r="E56" s="12"/>
      <c r="F56" s="13"/>
      <c r="G56" s="14"/>
      <c r="H56" s="10">
        <f>SUM(G57:G68)</f>
        <v>0</v>
      </c>
      <c r="I56" s="127">
        <v>0</v>
      </c>
      <c r="K56" s="278">
        <v>1</v>
      </c>
      <c r="L56" s="140"/>
      <c r="M56" s="140"/>
    </row>
    <row r="57" spans="2:17" s="175" customFormat="1" outlineLevel="1">
      <c r="B57" s="183" t="s">
        <v>106</v>
      </c>
      <c r="C57" s="168" t="s">
        <v>107</v>
      </c>
      <c r="D57" s="169" t="s">
        <v>24</v>
      </c>
      <c r="E57" s="184">
        <v>44</v>
      </c>
      <c r="F57" s="178"/>
      <c r="G57" s="185">
        <f t="shared" ref="G57:G68" si="7">E57*F57</f>
        <v>0</v>
      </c>
      <c r="H57" s="173"/>
      <c r="I57" s="186">
        <v>0</v>
      </c>
      <c r="J57" s="164"/>
      <c r="K57" s="278"/>
      <c r="L57" s="140"/>
      <c r="M57" s="140"/>
      <c r="N57" s="164"/>
      <c r="O57" s="121"/>
      <c r="P57" s="187"/>
      <c r="Q57" s="188"/>
    </row>
    <row r="58" spans="2:17" s="175" customFormat="1" outlineLevel="1">
      <c r="B58" s="183" t="s">
        <v>108</v>
      </c>
      <c r="C58" s="168" t="s">
        <v>109</v>
      </c>
      <c r="D58" s="169" t="s">
        <v>29</v>
      </c>
      <c r="E58" s="184">
        <v>32</v>
      </c>
      <c r="F58" s="178"/>
      <c r="G58" s="185">
        <f t="shared" ref="G58:G63" si="8">E58*F58</f>
        <v>0</v>
      </c>
      <c r="H58" s="173"/>
      <c r="I58" s="186">
        <v>0</v>
      </c>
      <c r="J58" s="164"/>
      <c r="K58" s="278"/>
      <c r="L58" s="140"/>
      <c r="M58" s="140"/>
      <c r="N58" s="164"/>
      <c r="O58" s="121"/>
      <c r="P58" s="187"/>
      <c r="Q58" s="188"/>
    </row>
    <row r="59" spans="2:17" s="175" customFormat="1" outlineLevel="1">
      <c r="B59" s="183" t="s">
        <v>110</v>
      </c>
      <c r="C59" s="168" t="s">
        <v>111</v>
      </c>
      <c r="D59" s="169" t="s">
        <v>29</v>
      </c>
      <c r="E59" s="184">
        <v>35</v>
      </c>
      <c r="F59" s="178"/>
      <c r="G59" s="185">
        <f t="shared" si="8"/>
        <v>0</v>
      </c>
      <c r="H59" s="173"/>
      <c r="I59" s="186">
        <v>0</v>
      </c>
      <c r="J59" s="164"/>
      <c r="K59" s="278"/>
      <c r="L59" s="140"/>
      <c r="M59" s="140"/>
      <c r="N59" s="164"/>
      <c r="O59" s="121"/>
      <c r="P59" s="187"/>
      <c r="Q59" s="188"/>
    </row>
    <row r="60" spans="2:17" s="175" customFormat="1" outlineLevel="1">
      <c r="B60" s="183" t="s">
        <v>112</v>
      </c>
      <c r="C60" s="168" t="s">
        <v>113</v>
      </c>
      <c r="D60" s="169" t="s">
        <v>24</v>
      </c>
      <c r="E60" s="184">
        <v>84</v>
      </c>
      <c r="F60" s="178"/>
      <c r="G60" s="185">
        <f t="shared" si="8"/>
        <v>0</v>
      </c>
      <c r="H60" s="173"/>
      <c r="I60" s="186">
        <v>0</v>
      </c>
      <c r="J60" s="164"/>
      <c r="K60" s="278"/>
      <c r="L60" s="140"/>
      <c r="M60" s="140"/>
      <c r="N60" s="164"/>
      <c r="O60" s="121"/>
      <c r="P60" s="187"/>
      <c r="Q60" s="188"/>
    </row>
    <row r="61" spans="2:17" s="175" customFormat="1" outlineLevel="1">
      <c r="B61" s="183" t="s">
        <v>114</v>
      </c>
      <c r="C61" s="168" t="s">
        <v>115</v>
      </c>
      <c r="D61" s="169" t="s">
        <v>24</v>
      </c>
      <c r="E61" s="184">
        <v>65</v>
      </c>
      <c r="F61" s="178"/>
      <c r="G61" s="185">
        <f t="shared" si="8"/>
        <v>0</v>
      </c>
      <c r="H61" s="173"/>
      <c r="I61" s="186">
        <v>0</v>
      </c>
      <c r="J61" s="164"/>
      <c r="K61" s="278"/>
      <c r="L61" s="140"/>
      <c r="M61" s="140"/>
      <c r="N61" s="164"/>
      <c r="O61" s="121"/>
      <c r="P61" s="187"/>
      <c r="Q61" s="188"/>
    </row>
    <row r="62" spans="2:17" s="175" customFormat="1" outlineLevel="1">
      <c r="B62" s="183" t="s">
        <v>116</v>
      </c>
      <c r="C62" s="168" t="s">
        <v>117</v>
      </c>
      <c r="D62" s="169" t="s">
        <v>29</v>
      </c>
      <c r="E62" s="184">
        <v>35</v>
      </c>
      <c r="F62" s="178"/>
      <c r="G62" s="185">
        <f t="shared" si="8"/>
        <v>0</v>
      </c>
      <c r="H62" s="173"/>
      <c r="I62" s="186">
        <v>0</v>
      </c>
      <c r="J62" s="164"/>
      <c r="K62" s="278"/>
      <c r="L62" s="140"/>
      <c r="M62" s="140"/>
      <c r="N62" s="164"/>
      <c r="O62" s="121"/>
      <c r="P62" s="187"/>
      <c r="Q62" s="188"/>
    </row>
    <row r="63" spans="2:17" s="175" customFormat="1" outlineLevel="1">
      <c r="B63" s="183" t="s">
        <v>118</v>
      </c>
      <c r="C63" s="168" t="s">
        <v>119</v>
      </c>
      <c r="D63" s="169" t="s">
        <v>29</v>
      </c>
      <c r="E63" s="184">
        <v>7.2</v>
      </c>
      <c r="F63" s="178"/>
      <c r="G63" s="185">
        <f t="shared" si="8"/>
        <v>0</v>
      </c>
      <c r="H63" s="173"/>
      <c r="I63" s="186">
        <v>0</v>
      </c>
      <c r="J63" s="164"/>
      <c r="K63" s="278"/>
      <c r="L63" s="140"/>
      <c r="M63" s="140"/>
      <c r="N63" s="164"/>
      <c r="O63" s="121"/>
      <c r="P63" s="187"/>
      <c r="Q63" s="188"/>
    </row>
    <row r="64" spans="2:17" s="175" customFormat="1" outlineLevel="1">
      <c r="B64" s="183" t="s">
        <v>120</v>
      </c>
      <c r="C64" s="168" t="s">
        <v>121</v>
      </c>
      <c r="D64" s="169" t="s">
        <v>29</v>
      </c>
      <c r="E64" s="184">
        <v>35</v>
      </c>
      <c r="F64" s="178"/>
      <c r="G64" s="185">
        <f t="shared" si="7"/>
        <v>0</v>
      </c>
      <c r="H64" s="173"/>
      <c r="I64" s="186">
        <v>0</v>
      </c>
      <c r="J64" s="164"/>
      <c r="K64" s="278"/>
      <c r="L64" s="140"/>
      <c r="M64" s="140"/>
      <c r="N64" s="164"/>
      <c r="O64" s="121"/>
      <c r="P64" s="187"/>
      <c r="Q64" s="188"/>
    </row>
    <row r="65" spans="2:17" s="175" customFormat="1" outlineLevel="1">
      <c r="B65" s="183" t="s">
        <v>122</v>
      </c>
      <c r="C65" s="168" t="s">
        <v>123</v>
      </c>
      <c r="D65" s="169" t="s">
        <v>24</v>
      </c>
      <c r="E65" s="184">
        <v>15</v>
      </c>
      <c r="F65" s="178"/>
      <c r="G65" s="185">
        <f t="shared" si="7"/>
        <v>0</v>
      </c>
      <c r="H65" s="173"/>
      <c r="I65" s="186">
        <v>0</v>
      </c>
      <c r="J65" s="164"/>
      <c r="K65" s="278"/>
      <c r="L65" s="140"/>
      <c r="M65" s="140"/>
      <c r="N65" s="164"/>
      <c r="O65" s="121"/>
      <c r="P65" s="187"/>
      <c r="Q65" s="188"/>
    </row>
    <row r="66" spans="2:17" s="175" customFormat="1" outlineLevel="1">
      <c r="B66" s="183" t="s">
        <v>124</v>
      </c>
      <c r="C66" s="168" t="s">
        <v>125</v>
      </c>
      <c r="D66" s="169" t="s">
        <v>24</v>
      </c>
      <c r="E66" s="184">
        <v>17</v>
      </c>
      <c r="F66" s="178"/>
      <c r="G66" s="185">
        <f t="shared" si="7"/>
        <v>0</v>
      </c>
      <c r="H66" s="173"/>
      <c r="I66" s="186">
        <v>0</v>
      </c>
      <c r="J66" s="164"/>
      <c r="K66" s="278"/>
      <c r="L66" s="140"/>
      <c r="M66" s="140"/>
      <c r="N66" s="164"/>
      <c r="O66" s="121"/>
      <c r="P66" s="187"/>
      <c r="Q66" s="188"/>
    </row>
    <row r="67" spans="2:17" s="175" customFormat="1" outlineLevel="1">
      <c r="B67" s="183" t="s">
        <v>126</v>
      </c>
      <c r="C67" s="168" t="s">
        <v>127</v>
      </c>
      <c r="D67" s="169" t="s">
        <v>24</v>
      </c>
      <c r="E67" s="184">
        <v>12</v>
      </c>
      <c r="F67" s="178"/>
      <c r="G67" s="185">
        <f t="shared" si="7"/>
        <v>0</v>
      </c>
      <c r="H67" s="173"/>
      <c r="I67" s="186">
        <v>0</v>
      </c>
      <c r="J67" s="164"/>
      <c r="K67" s="278"/>
      <c r="L67" s="140"/>
      <c r="M67" s="140"/>
      <c r="N67" s="164"/>
      <c r="O67" s="121"/>
      <c r="P67" s="187"/>
      <c r="Q67" s="188"/>
    </row>
    <row r="68" spans="2:17" s="175" customFormat="1" outlineLevel="1">
      <c r="B68" s="183" t="s">
        <v>128</v>
      </c>
      <c r="C68" s="168" t="s">
        <v>129</v>
      </c>
      <c r="D68" s="169" t="s">
        <v>24</v>
      </c>
      <c r="E68" s="184">
        <v>15</v>
      </c>
      <c r="F68" s="178"/>
      <c r="G68" s="185">
        <f t="shared" si="7"/>
        <v>0</v>
      </c>
      <c r="H68" s="173"/>
      <c r="I68" s="186">
        <v>0</v>
      </c>
      <c r="J68" s="164"/>
      <c r="K68" s="278"/>
      <c r="L68" s="140"/>
      <c r="M68" s="140"/>
      <c r="N68" s="164"/>
      <c r="O68" s="121"/>
      <c r="P68" s="187"/>
      <c r="Q68" s="188"/>
    </row>
    <row r="69" spans="2:17" s="175" customFormat="1" outlineLevel="1">
      <c r="B69" s="183" t="s">
        <v>130</v>
      </c>
      <c r="C69" s="168" t="s">
        <v>131</v>
      </c>
      <c r="D69" s="169" t="s">
        <v>24</v>
      </c>
      <c r="E69" s="184">
        <v>7.1</v>
      </c>
      <c r="F69" s="178"/>
      <c r="G69" s="185">
        <f t="shared" ref="G69:G70" si="9">E69*F69</f>
        <v>0</v>
      </c>
      <c r="H69" s="173"/>
      <c r="I69" s="186">
        <v>0</v>
      </c>
      <c r="J69" s="164"/>
      <c r="K69" s="176"/>
      <c r="L69" s="140"/>
      <c r="M69" s="140"/>
      <c r="N69" s="164"/>
      <c r="O69" s="121"/>
      <c r="P69" s="187"/>
      <c r="Q69" s="188"/>
    </row>
    <row r="70" spans="2:17" s="175" customFormat="1" ht="12.95" outlineLevel="1" thickBot="1">
      <c r="B70" s="183" t="s">
        <v>132</v>
      </c>
      <c r="C70" s="168" t="s">
        <v>133</v>
      </c>
      <c r="D70" s="169" t="s">
        <v>24</v>
      </c>
      <c r="E70" s="184">
        <v>3</v>
      </c>
      <c r="F70" s="178"/>
      <c r="G70" s="185">
        <f t="shared" si="9"/>
        <v>0</v>
      </c>
      <c r="H70" s="173"/>
      <c r="I70" s="186">
        <v>0</v>
      </c>
      <c r="J70" s="164"/>
      <c r="K70" s="264"/>
      <c r="L70" s="140"/>
      <c r="M70" s="140"/>
      <c r="N70" s="164"/>
      <c r="O70" s="121"/>
      <c r="P70" s="187"/>
      <c r="Q70" s="188"/>
    </row>
    <row r="71" spans="2:17" s="164" customFormat="1" ht="19.899999999999999" customHeight="1" thickBot="1">
      <c r="B71" s="7">
        <v>7</v>
      </c>
      <c r="C71" s="8" t="s">
        <v>134</v>
      </c>
      <c r="D71" s="16"/>
      <c r="E71" s="16"/>
      <c r="F71" s="17"/>
      <c r="G71" s="18"/>
      <c r="H71" s="10">
        <f>SUM(G72:G77)</f>
        <v>0</v>
      </c>
      <c r="I71" s="127">
        <v>0</v>
      </c>
      <c r="K71" s="278"/>
      <c r="L71" s="140"/>
      <c r="M71" s="140"/>
    </row>
    <row r="72" spans="2:17" s="175" customFormat="1" outlineLevel="1">
      <c r="B72" s="183" t="s">
        <v>135</v>
      </c>
      <c r="C72" s="168" t="s">
        <v>136</v>
      </c>
      <c r="D72" s="169" t="s">
        <v>32</v>
      </c>
      <c r="E72" s="184">
        <v>2</v>
      </c>
      <c r="F72" s="178"/>
      <c r="G72" s="185">
        <f t="shared" ref="G72:G76" si="10">E72*F72</f>
        <v>0</v>
      </c>
      <c r="H72" s="173"/>
      <c r="I72" s="186">
        <v>0</v>
      </c>
      <c r="J72" s="164"/>
      <c r="K72" s="278"/>
      <c r="L72" s="140"/>
      <c r="M72" s="140"/>
      <c r="N72" s="164"/>
      <c r="O72" s="121"/>
      <c r="P72" s="187"/>
      <c r="Q72" s="188"/>
    </row>
    <row r="73" spans="2:17" s="175" customFormat="1" outlineLevel="1">
      <c r="B73" s="183" t="s">
        <v>137</v>
      </c>
      <c r="C73" s="168" t="s">
        <v>138</v>
      </c>
      <c r="D73" s="169" t="s">
        <v>24</v>
      </c>
      <c r="E73" s="184">
        <v>2.2000000000000002</v>
      </c>
      <c r="F73" s="178"/>
      <c r="G73" s="185">
        <f t="shared" si="10"/>
        <v>0</v>
      </c>
      <c r="H73" s="173"/>
      <c r="I73" s="186">
        <v>0</v>
      </c>
      <c r="J73" s="164"/>
      <c r="K73" s="278"/>
      <c r="L73" s="140"/>
      <c r="M73" s="140"/>
      <c r="N73" s="164"/>
      <c r="O73" s="121"/>
      <c r="P73" s="187"/>
      <c r="Q73" s="188"/>
    </row>
    <row r="74" spans="2:17" s="175" customFormat="1" ht="24.95" outlineLevel="1">
      <c r="B74" s="183" t="s">
        <v>139</v>
      </c>
      <c r="C74" s="168" t="s">
        <v>140</v>
      </c>
      <c r="D74" s="169" t="s">
        <v>32</v>
      </c>
      <c r="E74" s="184">
        <v>1</v>
      </c>
      <c r="F74" s="178"/>
      <c r="G74" s="185">
        <f t="shared" si="10"/>
        <v>0</v>
      </c>
      <c r="H74" s="277"/>
      <c r="I74" s="186">
        <v>0</v>
      </c>
      <c r="J74" s="164"/>
      <c r="K74" s="278"/>
      <c r="L74" s="140"/>
      <c r="M74" s="140"/>
      <c r="N74" s="164"/>
      <c r="O74" s="121"/>
      <c r="P74" s="187"/>
      <c r="Q74" s="188"/>
    </row>
    <row r="75" spans="2:17" s="175" customFormat="1" outlineLevel="1">
      <c r="B75" s="183" t="s">
        <v>141</v>
      </c>
      <c r="C75" s="168" t="s">
        <v>142</v>
      </c>
      <c r="D75" s="169" t="s">
        <v>32</v>
      </c>
      <c r="E75" s="184">
        <v>1</v>
      </c>
      <c r="F75" s="178"/>
      <c r="G75" s="185">
        <f t="shared" si="10"/>
        <v>0</v>
      </c>
      <c r="H75" s="173"/>
      <c r="I75" s="186">
        <v>0</v>
      </c>
      <c r="J75" s="164"/>
      <c r="K75" s="278"/>
      <c r="L75" s="140"/>
      <c r="M75" s="140"/>
      <c r="N75" s="164"/>
      <c r="O75" s="121"/>
      <c r="P75" s="187"/>
      <c r="Q75" s="188"/>
    </row>
    <row r="76" spans="2:17" s="175" customFormat="1" outlineLevel="1">
      <c r="B76" s="183" t="s">
        <v>143</v>
      </c>
      <c r="C76" s="168" t="s">
        <v>144</v>
      </c>
      <c r="D76" s="169" t="s">
        <v>32</v>
      </c>
      <c r="E76" s="184">
        <v>5</v>
      </c>
      <c r="F76" s="178"/>
      <c r="G76" s="185">
        <f t="shared" si="10"/>
        <v>0</v>
      </c>
      <c r="H76" s="173"/>
      <c r="I76" s="186">
        <v>0</v>
      </c>
      <c r="J76" s="164"/>
      <c r="K76" s="278"/>
      <c r="L76" s="140"/>
      <c r="M76" s="140"/>
      <c r="N76" s="164"/>
      <c r="O76" s="121"/>
      <c r="P76" s="187"/>
      <c r="Q76" s="188"/>
    </row>
    <row r="77" spans="2:17" s="175" customFormat="1" ht="12.95" outlineLevel="1" thickBot="1">
      <c r="B77" s="183" t="s">
        <v>145</v>
      </c>
      <c r="C77" s="168" t="s">
        <v>146</v>
      </c>
      <c r="D77" s="169" t="s">
        <v>24</v>
      </c>
      <c r="E77" s="184">
        <v>2.2000000000000002</v>
      </c>
      <c r="F77" s="178"/>
      <c r="G77" s="185">
        <f t="shared" ref="G77" si="11">E77*F77</f>
        <v>0</v>
      </c>
      <c r="H77" s="173"/>
      <c r="I77" s="186">
        <v>0</v>
      </c>
      <c r="J77" s="164"/>
      <c r="K77" s="165"/>
      <c r="L77" s="140"/>
      <c r="M77" s="140"/>
      <c r="N77" s="164"/>
      <c r="O77" s="121"/>
      <c r="P77" s="187"/>
      <c r="Q77" s="188"/>
    </row>
    <row r="78" spans="2:17" s="164" customFormat="1" ht="19.899999999999999" customHeight="1" thickBot="1">
      <c r="B78" s="7">
        <v>8</v>
      </c>
      <c r="C78" s="8" t="s">
        <v>147</v>
      </c>
      <c r="D78" s="16"/>
      <c r="E78" s="16"/>
      <c r="F78" s="17"/>
      <c r="G78" s="18"/>
      <c r="H78" s="10">
        <f>SUM(G79:G79)</f>
        <v>0</v>
      </c>
      <c r="I78" s="127">
        <v>0</v>
      </c>
      <c r="K78" s="261"/>
      <c r="L78" s="140"/>
      <c r="M78" s="140"/>
    </row>
    <row r="79" spans="2:17" s="175" customFormat="1" ht="43.5" customHeight="1" outlineLevel="1" thickBot="1">
      <c r="B79" s="183" t="s">
        <v>148</v>
      </c>
      <c r="C79" s="168" t="s">
        <v>149</v>
      </c>
      <c r="D79" s="169" t="s">
        <v>32</v>
      </c>
      <c r="E79" s="184">
        <v>1</v>
      </c>
      <c r="F79" s="178"/>
      <c r="G79" s="185">
        <f t="shared" ref="G79" si="12">E79*F79</f>
        <v>0</v>
      </c>
      <c r="H79" s="173"/>
      <c r="I79" s="186">
        <v>0</v>
      </c>
      <c r="J79" s="164"/>
      <c r="K79" s="261"/>
      <c r="L79" s="140"/>
      <c r="M79" s="140"/>
      <c r="N79" s="164"/>
      <c r="O79" s="121"/>
      <c r="P79" s="187"/>
      <c r="Q79" s="188"/>
    </row>
    <row r="80" spans="2:17" s="164" customFormat="1" ht="19.899999999999999" customHeight="1" thickBot="1">
      <c r="B80" s="7">
        <v>9</v>
      </c>
      <c r="C80" s="8" t="s">
        <v>150</v>
      </c>
      <c r="D80" s="16"/>
      <c r="E80" s="16"/>
      <c r="F80" s="17"/>
      <c r="G80" s="18"/>
      <c r="H80" s="10">
        <f>SUM(G81:G82)</f>
        <v>0</v>
      </c>
      <c r="I80" s="127">
        <v>0</v>
      </c>
      <c r="K80" s="261">
        <v>3</v>
      </c>
      <c r="L80" s="140"/>
      <c r="M80" s="140"/>
    </row>
    <row r="81" spans="2:17" s="175" customFormat="1" ht="24.95" outlineLevel="1">
      <c r="B81" s="183" t="s">
        <v>151</v>
      </c>
      <c r="C81" s="168" t="s">
        <v>152</v>
      </c>
      <c r="D81" s="169" t="s">
        <v>32</v>
      </c>
      <c r="E81" s="184">
        <v>2</v>
      </c>
      <c r="F81" s="178"/>
      <c r="G81" s="185">
        <f t="shared" ref="G81:G82" si="13">E81*F81</f>
        <v>0</v>
      </c>
      <c r="H81" s="173"/>
      <c r="I81" s="186">
        <v>0</v>
      </c>
      <c r="J81" s="164"/>
      <c r="K81" s="264"/>
      <c r="L81" s="140"/>
      <c r="M81" s="140"/>
      <c r="N81" s="164"/>
      <c r="O81" s="121"/>
      <c r="P81" s="187"/>
      <c r="Q81" s="188"/>
    </row>
    <row r="82" spans="2:17" s="175" customFormat="1" ht="25.5" outlineLevel="1" thickBot="1">
      <c r="B82" s="183" t="s">
        <v>153</v>
      </c>
      <c r="C82" s="168" t="s">
        <v>154</v>
      </c>
      <c r="D82" s="169" t="s">
        <v>32</v>
      </c>
      <c r="E82" s="184">
        <v>2</v>
      </c>
      <c r="F82" s="178"/>
      <c r="G82" s="185">
        <f t="shared" si="13"/>
        <v>0</v>
      </c>
      <c r="H82" s="173"/>
      <c r="I82" s="186">
        <v>0</v>
      </c>
      <c r="J82" s="164"/>
      <c r="K82" s="261"/>
      <c r="L82" s="140"/>
      <c r="M82" s="140"/>
      <c r="N82" s="164"/>
      <c r="O82" s="121"/>
      <c r="P82" s="187"/>
      <c r="Q82" s="188"/>
    </row>
    <row r="83" spans="2:17" s="164" customFormat="1" ht="19.899999999999999" customHeight="1" thickBot="1">
      <c r="B83" s="15">
        <v>10</v>
      </c>
      <c r="C83" s="124" t="s">
        <v>155</v>
      </c>
      <c r="D83" s="125"/>
      <c r="E83" s="125"/>
      <c r="F83" s="126"/>
      <c r="G83" s="125"/>
      <c r="H83" s="10">
        <f>SUM(G84:G86)</f>
        <v>0</v>
      </c>
      <c r="I83" s="127">
        <v>0</v>
      </c>
      <c r="J83" s="176"/>
      <c r="K83" s="261">
        <v>4</v>
      </c>
      <c r="L83" s="140"/>
      <c r="M83" s="140"/>
      <c r="N83" s="176"/>
    </row>
    <row r="84" spans="2:17" s="175" customFormat="1" outlineLevel="1">
      <c r="B84" s="183" t="s">
        <v>156</v>
      </c>
      <c r="C84" s="168" t="s">
        <v>157</v>
      </c>
      <c r="D84" s="169" t="s">
        <v>29</v>
      </c>
      <c r="E84" s="184">
        <v>4</v>
      </c>
      <c r="F84" s="178"/>
      <c r="G84" s="185">
        <f t="shared" ref="G84:G85" si="14">E84*F84</f>
        <v>0</v>
      </c>
      <c r="H84" s="173"/>
      <c r="I84" s="186">
        <v>0</v>
      </c>
      <c r="J84" s="164"/>
      <c r="K84" s="264"/>
      <c r="L84" s="140"/>
      <c r="M84" s="140"/>
      <c r="N84" s="164"/>
      <c r="O84" s="138"/>
      <c r="P84" s="187"/>
      <c r="Q84" s="188"/>
    </row>
    <row r="85" spans="2:17" s="175" customFormat="1" outlineLevel="1">
      <c r="B85" s="183" t="s">
        <v>158</v>
      </c>
      <c r="C85" s="168" t="s">
        <v>159</v>
      </c>
      <c r="D85" s="169" t="s">
        <v>32</v>
      </c>
      <c r="E85" s="184">
        <v>10</v>
      </c>
      <c r="F85" s="178"/>
      <c r="G85" s="185">
        <f t="shared" si="14"/>
        <v>0</v>
      </c>
      <c r="H85" s="173"/>
      <c r="I85" s="186">
        <v>0</v>
      </c>
      <c r="J85" s="164"/>
      <c r="K85" s="261"/>
      <c r="L85" s="140"/>
      <c r="M85" s="140"/>
      <c r="N85" s="164"/>
      <c r="O85" s="138"/>
      <c r="P85" s="187"/>
      <c r="Q85" s="188"/>
    </row>
    <row r="86" spans="2:17" s="175" customFormat="1" ht="12.95" outlineLevel="1" thickBot="1">
      <c r="B86" s="183" t="s">
        <v>160</v>
      </c>
      <c r="C86" s="168" t="s">
        <v>161</v>
      </c>
      <c r="D86" s="169" t="s">
        <v>32</v>
      </c>
      <c r="E86" s="184">
        <v>4</v>
      </c>
      <c r="F86" s="178"/>
      <c r="G86" s="185">
        <f t="shared" ref="G86" si="15">E86*F86</f>
        <v>0</v>
      </c>
      <c r="H86" s="173"/>
      <c r="I86" s="186">
        <v>0</v>
      </c>
      <c r="J86" s="164"/>
      <c r="K86" s="261"/>
      <c r="L86" s="140"/>
      <c r="M86" s="140"/>
      <c r="N86" s="164"/>
      <c r="O86" s="138"/>
      <c r="P86" s="187"/>
      <c r="Q86" s="188"/>
    </row>
    <row r="87" spans="2:17" s="164" customFormat="1" ht="19.899999999999999" customHeight="1" thickBot="1">
      <c r="B87" s="7">
        <v>11</v>
      </c>
      <c r="C87" s="8" t="s">
        <v>162</v>
      </c>
      <c r="D87" s="16"/>
      <c r="E87" s="16"/>
      <c r="F87" s="17"/>
      <c r="G87" s="18"/>
      <c r="H87" s="10">
        <f>SUM(G88:G93)</f>
        <v>0</v>
      </c>
      <c r="I87" s="127">
        <v>0</v>
      </c>
      <c r="K87" s="261">
        <v>2</v>
      </c>
      <c r="L87" s="140"/>
      <c r="M87" s="140"/>
    </row>
    <row r="88" spans="2:17" s="175" customFormat="1" ht="24.95" outlineLevel="1">
      <c r="B88" s="183" t="s">
        <v>163</v>
      </c>
      <c r="C88" s="168" t="s">
        <v>164</v>
      </c>
      <c r="D88" s="169" t="s">
        <v>29</v>
      </c>
      <c r="E88" s="184">
        <v>120</v>
      </c>
      <c r="F88" s="178"/>
      <c r="G88" s="185">
        <f t="shared" ref="G88:G92" si="16">E88*F88</f>
        <v>0</v>
      </c>
      <c r="H88" s="173"/>
      <c r="I88" s="186">
        <v>0</v>
      </c>
      <c r="J88" s="164"/>
      <c r="K88" s="261"/>
      <c r="L88" s="140"/>
      <c r="M88" s="140"/>
      <c r="N88" s="164"/>
      <c r="O88" s="121"/>
      <c r="P88" s="187"/>
      <c r="Q88" s="188"/>
    </row>
    <row r="89" spans="2:17" s="175" customFormat="1" outlineLevel="1">
      <c r="B89" s="183" t="s">
        <v>165</v>
      </c>
      <c r="C89" s="168" t="s">
        <v>166</v>
      </c>
      <c r="D89" s="169" t="s">
        <v>29</v>
      </c>
      <c r="E89" s="184">
        <v>80</v>
      </c>
      <c r="F89" s="178"/>
      <c r="G89" s="185">
        <f t="shared" si="16"/>
        <v>0</v>
      </c>
      <c r="H89" s="173"/>
      <c r="I89" s="186">
        <v>0</v>
      </c>
      <c r="J89" s="164"/>
      <c r="K89" s="261"/>
      <c r="L89" s="140"/>
      <c r="M89" s="140"/>
      <c r="N89" s="164"/>
      <c r="O89" s="121"/>
      <c r="P89" s="187"/>
      <c r="Q89" s="188"/>
    </row>
    <row r="90" spans="2:17" s="175" customFormat="1" ht="24.95" outlineLevel="1">
      <c r="B90" s="183" t="s">
        <v>167</v>
      </c>
      <c r="C90" s="168" t="s">
        <v>168</v>
      </c>
      <c r="D90" s="169" t="s">
        <v>29</v>
      </c>
      <c r="E90" s="184">
        <v>8</v>
      </c>
      <c r="F90" s="178"/>
      <c r="G90" s="185">
        <f t="shared" si="16"/>
        <v>0</v>
      </c>
      <c r="H90" s="173"/>
      <c r="I90" s="186">
        <v>0</v>
      </c>
      <c r="J90" s="164"/>
      <c r="K90" s="264"/>
      <c r="L90" s="140"/>
      <c r="M90" s="140"/>
      <c r="N90" s="164"/>
      <c r="O90" s="121"/>
      <c r="P90" s="187"/>
      <c r="Q90" s="188"/>
    </row>
    <row r="91" spans="2:17" s="175" customFormat="1" outlineLevel="1">
      <c r="B91" s="183" t="s">
        <v>169</v>
      </c>
      <c r="C91" s="168" t="s">
        <v>170</v>
      </c>
      <c r="D91" s="169" t="s">
        <v>29</v>
      </c>
      <c r="E91" s="184">
        <v>1</v>
      </c>
      <c r="F91" s="178"/>
      <c r="G91" s="185">
        <f t="shared" si="16"/>
        <v>0</v>
      </c>
      <c r="H91" s="173"/>
      <c r="I91" s="186">
        <v>0</v>
      </c>
      <c r="J91" s="164"/>
      <c r="K91" s="264"/>
      <c r="L91" s="140"/>
      <c r="M91" s="140"/>
      <c r="N91" s="164"/>
      <c r="O91" s="121"/>
      <c r="P91" s="187"/>
      <c r="Q91" s="188"/>
    </row>
    <row r="92" spans="2:17" s="175" customFormat="1" outlineLevel="1">
      <c r="B92" s="183" t="s">
        <v>171</v>
      </c>
      <c r="C92" s="168" t="s">
        <v>172</v>
      </c>
      <c r="D92" s="169" t="s">
        <v>29</v>
      </c>
      <c r="E92" s="184">
        <v>1</v>
      </c>
      <c r="F92" s="178"/>
      <c r="G92" s="185">
        <f t="shared" si="16"/>
        <v>0</v>
      </c>
      <c r="H92" s="173"/>
      <c r="I92" s="186">
        <v>0</v>
      </c>
      <c r="J92" s="164"/>
      <c r="K92" s="261"/>
      <c r="L92" s="140"/>
      <c r="M92" s="140"/>
      <c r="N92" s="164"/>
      <c r="O92" s="121"/>
      <c r="P92" s="187"/>
      <c r="Q92" s="188"/>
    </row>
    <row r="93" spans="2:17" s="175" customFormat="1" ht="12.95" outlineLevel="1" thickBot="1">
      <c r="B93" s="183" t="s">
        <v>173</v>
      </c>
      <c r="C93" s="168" t="s">
        <v>174</v>
      </c>
      <c r="D93" s="169" t="s">
        <v>29</v>
      </c>
      <c r="E93" s="184">
        <v>45</v>
      </c>
      <c r="F93" s="178"/>
      <c r="G93" s="185">
        <f t="shared" ref="G93" si="17">E93*F93</f>
        <v>0</v>
      </c>
      <c r="H93" s="173"/>
      <c r="I93" s="186">
        <v>0</v>
      </c>
      <c r="J93" s="164"/>
      <c r="K93" s="276"/>
      <c r="L93" s="140"/>
      <c r="M93" s="140"/>
      <c r="N93" s="164"/>
      <c r="O93" s="121"/>
      <c r="P93" s="187"/>
      <c r="Q93" s="188"/>
    </row>
    <row r="94" spans="2:17" s="164" customFormat="1" ht="19.899999999999999" customHeight="1" thickBot="1">
      <c r="B94" s="7">
        <v>12</v>
      </c>
      <c r="C94" s="8" t="s">
        <v>175</v>
      </c>
      <c r="D94" s="16"/>
      <c r="E94" s="16"/>
      <c r="F94" s="17"/>
      <c r="G94" s="18"/>
      <c r="H94" s="10">
        <f>SUM(G95:G96)</f>
        <v>0</v>
      </c>
      <c r="I94" s="127">
        <v>0</v>
      </c>
      <c r="K94" s="261"/>
      <c r="L94" s="140"/>
      <c r="M94" s="140"/>
    </row>
    <row r="95" spans="2:17" s="175" customFormat="1" outlineLevel="1">
      <c r="B95" s="189" t="s">
        <v>176</v>
      </c>
      <c r="C95" s="168" t="s">
        <v>177</v>
      </c>
      <c r="D95" s="169" t="s">
        <v>178</v>
      </c>
      <c r="E95" s="184">
        <v>2</v>
      </c>
      <c r="F95" s="178"/>
      <c r="G95" s="185">
        <f t="shared" ref="G95:G96" si="18">E95*F95</f>
        <v>0</v>
      </c>
      <c r="H95" s="173"/>
      <c r="I95" s="186">
        <v>0</v>
      </c>
      <c r="J95" s="164"/>
      <c r="K95" s="261"/>
      <c r="L95" s="140"/>
      <c r="M95" s="140"/>
      <c r="N95" s="164"/>
      <c r="O95" s="121"/>
      <c r="P95" s="187"/>
      <c r="Q95" s="188"/>
    </row>
    <row r="96" spans="2:17" s="175" customFormat="1" ht="12.95" outlineLevel="1" thickBot="1">
      <c r="B96" s="189" t="s">
        <v>179</v>
      </c>
      <c r="C96" s="168" t="s">
        <v>180</v>
      </c>
      <c r="D96" s="169" t="s">
        <v>35</v>
      </c>
      <c r="E96" s="184">
        <v>1</v>
      </c>
      <c r="F96" s="178"/>
      <c r="G96" s="185">
        <f t="shared" si="18"/>
        <v>0</v>
      </c>
      <c r="H96" s="173"/>
      <c r="I96" s="186">
        <v>0</v>
      </c>
      <c r="J96" s="164"/>
      <c r="K96" s="261"/>
      <c r="L96" s="140"/>
      <c r="M96" s="140"/>
      <c r="N96" s="164"/>
      <c r="O96" s="121"/>
      <c r="P96" s="187"/>
      <c r="Q96" s="188"/>
    </row>
    <row r="97" spans="2:15" s="164" customFormat="1" ht="17.25" customHeight="1" outlineLevel="1" collapsed="1" thickBot="1">
      <c r="B97" s="146" t="s">
        <v>181</v>
      </c>
      <c r="C97" s="147"/>
      <c r="D97" s="148"/>
      <c r="E97" s="148"/>
      <c r="F97" s="149"/>
      <c r="G97" s="150"/>
      <c r="H97" s="10">
        <f>SUM(G14:G97)</f>
        <v>0</v>
      </c>
      <c r="I97" s="127">
        <v>0</v>
      </c>
      <c r="K97" s="261"/>
      <c r="M97" s="140"/>
    </row>
    <row r="98" spans="2:15" s="164" customFormat="1" ht="12.75" customHeight="1" outlineLevel="1" thickBot="1">
      <c r="B98" s="190"/>
      <c r="C98" s="191"/>
      <c r="D98" s="192"/>
      <c r="E98" s="192"/>
      <c r="F98" s="193"/>
      <c r="G98" s="193"/>
      <c r="H98" s="192"/>
      <c r="I98" s="194"/>
      <c r="K98" s="261"/>
      <c r="M98" s="140"/>
    </row>
    <row r="99" spans="2:15" s="164" customFormat="1" ht="12.75" customHeight="1" outlineLevel="1" thickBot="1">
      <c r="B99" s="19" t="s">
        <v>182</v>
      </c>
      <c r="C99" s="20" t="s">
        <v>183</v>
      </c>
      <c r="D99" s="195"/>
      <c r="E99" s="195"/>
      <c r="F99" s="196"/>
      <c r="G99" s="197"/>
      <c r="H99" s="21">
        <f>+H97</f>
        <v>0</v>
      </c>
      <c r="I99" s="190"/>
      <c r="K99" s="261"/>
      <c r="M99" s="140"/>
    </row>
    <row r="100" spans="2:15" s="164" customFormat="1" ht="12.75" customHeight="1" outlineLevel="1" thickBot="1">
      <c r="B100" s="19"/>
      <c r="C100" s="198" t="s">
        <v>184</v>
      </c>
      <c r="D100" s="22" t="s">
        <v>185</v>
      </c>
      <c r="E100" s="129">
        <v>15</v>
      </c>
      <c r="F100" s="199"/>
      <c r="G100" s="200"/>
      <c r="H100" s="23">
        <f>H99*E100%</f>
        <v>0</v>
      </c>
      <c r="I100" s="190"/>
      <c r="K100" s="261"/>
      <c r="M100" s="140"/>
    </row>
    <row r="101" spans="2:15" s="164" customFormat="1" ht="12.75" customHeight="1" outlineLevel="1" thickBot="1">
      <c r="B101" s="24" t="s">
        <v>186</v>
      </c>
      <c r="C101" s="20" t="s">
        <v>187</v>
      </c>
      <c r="D101" s="195"/>
      <c r="E101" s="201"/>
      <c r="F101" s="196"/>
      <c r="G101" s="196"/>
      <c r="H101" s="21">
        <f>SUM(H99:H100)</f>
        <v>0</v>
      </c>
      <c r="I101" s="190"/>
      <c r="K101" s="261"/>
      <c r="M101" s="140"/>
    </row>
    <row r="102" spans="2:15" s="164" customFormat="1" ht="12.75" customHeight="1" outlineLevel="1">
      <c r="B102" s="19"/>
      <c r="C102" s="202" t="s">
        <v>188</v>
      </c>
      <c r="D102" s="25" t="s">
        <v>185</v>
      </c>
      <c r="E102" s="130">
        <v>3.5</v>
      </c>
      <c r="F102" s="203"/>
      <c r="G102" s="204"/>
      <c r="H102" s="136">
        <f>H101*E102%</f>
        <v>0</v>
      </c>
      <c r="I102" s="190"/>
      <c r="K102" s="261"/>
      <c r="M102" s="140"/>
    </row>
    <row r="103" spans="2:15" s="164" customFormat="1" ht="12.75" customHeight="1" outlineLevel="1" thickBot="1">
      <c r="B103" s="19"/>
      <c r="C103" s="205" t="s">
        <v>189</v>
      </c>
      <c r="D103" s="26" t="s">
        <v>185</v>
      </c>
      <c r="E103" s="131">
        <v>13</v>
      </c>
      <c r="F103" s="206"/>
      <c r="G103" s="207"/>
      <c r="H103" s="137">
        <f>H101*E103%</f>
        <v>0</v>
      </c>
      <c r="I103" s="190"/>
      <c r="K103" s="261"/>
      <c r="M103" s="140"/>
    </row>
    <row r="104" spans="2:15" s="164" customFormat="1" ht="12.75" customHeight="1" outlineLevel="1" thickBot="1">
      <c r="B104" s="24" t="s">
        <v>190</v>
      </c>
      <c r="C104" s="20" t="s">
        <v>191</v>
      </c>
      <c r="D104" s="195"/>
      <c r="E104" s="201"/>
      <c r="F104" s="196"/>
      <c r="G104" s="196"/>
      <c r="H104" s="21">
        <f>SUM(H101:H103)</f>
        <v>0</v>
      </c>
      <c r="I104" s="190"/>
      <c r="K104" s="261"/>
      <c r="M104" s="140"/>
    </row>
    <row r="105" spans="2:15" s="164" customFormat="1" ht="12.75" customHeight="1" outlineLevel="1" thickBot="1">
      <c r="B105" s="29"/>
      <c r="C105" s="198" t="s">
        <v>192</v>
      </c>
      <c r="D105" s="22" t="s">
        <v>185</v>
      </c>
      <c r="E105" s="129">
        <v>24.5</v>
      </c>
      <c r="F105" s="199"/>
      <c r="G105" s="199"/>
      <c r="H105" s="23">
        <f>H104*E105%</f>
        <v>0</v>
      </c>
      <c r="I105" s="208"/>
      <c r="K105" s="261"/>
      <c r="M105" s="140"/>
    </row>
    <row r="106" spans="2:15" s="164" customFormat="1" ht="12.75" customHeight="1" outlineLevel="1" thickBot="1">
      <c r="B106" s="30" t="s">
        <v>193</v>
      </c>
      <c r="C106" s="27" t="s">
        <v>194</v>
      </c>
      <c r="D106" s="28"/>
      <c r="E106" s="28"/>
      <c r="F106" s="28"/>
      <c r="G106" s="31"/>
      <c r="H106" s="32">
        <f>SUM(H104+H105)</f>
        <v>0</v>
      </c>
      <c r="I106" s="208"/>
      <c r="K106" s="261"/>
      <c r="M106" s="140"/>
    </row>
    <row r="107" spans="2:15" s="164" customFormat="1" ht="12.75" customHeight="1" outlineLevel="1" thickBot="1">
      <c r="B107" s="209"/>
      <c r="C107" s="33"/>
      <c r="D107" s="209"/>
      <c r="E107" s="209"/>
      <c r="F107" s="209"/>
      <c r="G107" s="209"/>
      <c r="H107" s="34"/>
      <c r="I107" s="208"/>
      <c r="K107" s="261"/>
      <c r="M107" s="140"/>
    </row>
    <row r="108" spans="2:15" s="164" customFormat="1" ht="12.75" customHeight="1" outlineLevel="1" thickBot="1">
      <c r="B108" s="209"/>
      <c r="C108" s="20" t="s">
        <v>195</v>
      </c>
      <c r="D108" s="195"/>
      <c r="E108" s="195"/>
      <c r="F108" s="196"/>
      <c r="G108" s="197"/>
      <c r="H108" s="128">
        <v>0</v>
      </c>
      <c r="I108" s="210"/>
      <c r="K108" s="261"/>
      <c r="M108" s="140"/>
    </row>
    <row r="109" spans="2:15" s="164" customFormat="1" ht="12.95" outlineLevel="1" thickBot="1">
      <c r="B109" s="190"/>
      <c r="C109" s="211"/>
      <c r="D109" s="212"/>
      <c r="E109" s="212"/>
      <c r="F109" s="213"/>
      <c r="G109" s="213"/>
      <c r="H109" s="212"/>
      <c r="I109" s="194"/>
      <c r="K109" s="261"/>
      <c r="M109" s="140"/>
    </row>
    <row r="110" spans="2:15" s="164" customFormat="1" ht="21" customHeight="1" outlineLevel="1" thickBot="1">
      <c r="B110" s="35" t="s">
        <v>196</v>
      </c>
      <c r="C110" s="214"/>
      <c r="D110" s="195"/>
      <c r="E110" s="195"/>
      <c r="F110" s="196"/>
      <c r="G110" s="197"/>
      <c r="H110" s="151">
        <f>H97*H108</f>
        <v>0</v>
      </c>
      <c r="I110" s="209"/>
      <c r="K110" s="261"/>
      <c r="M110" s="140"/>
    </row>
    <row r="111" spans="2:15" s="164" customFormat="1" ht="12.95" outlineLevel="1" thickBot="1">
      <c r="B111" s="215"/>
      <c r="C111" s="216"/>
      <c r="D111" s="217"/>
      <c r="E111" s="217"/>
      <c r="F111" s="218"/>
      <c r="G111" s="218"/>
      <c r="H111" s="217"/>
      <c r="I111" s="194"/>
      <c r="K111" s="261"/>
      <c r="M111" s="140"/>
    </row>
    <row r="112" spans="2:15" s="164" customFormat="1" ht="13.5" outlineLevel="1" thickBot="1">
      <c r="B112" s="139">
        <v>13</v>
      </c>
      <c r="C112" s="36" t="s">
        <v>197</v>
      </c>
      <c r="D112" s="219"/>
      <c r="E112" s="219"/>
      <c r="F112" s="220"/>
      <c r="G112" s="220"/>
      <c r="H112" s="221"/>
      <c r="I112" s="37"/>
      <c r="J112" s="117"/>
      <c r="K112" s="274"/>
      <c r="L112" s="117"/>
      <c r="M112" s="142"/>
      <c r="N112" s="117"/>
      <c r="O112" s="143"/>
    </row>
    <row r="113" spans="2:14" s="164" customFormat="1" outlineLevel="1">
      <c r="B113" s="222" t="s">
        <v>198</v>
      </c>
      <c r="C113" s="223" t="s">
        <v>199</v>
      </c>
      <c r="D113" s="224" t="s">
        <v>178</v>
      </c>
      <c r="E113" s="225">
        <v>2</v>
      </c>
      <c r="F113" s="226"/>
      <c r="G113" s="227">
        <f>E113*F113</f>
        <v>0</v>
      </c>
      <c r="H113" s="228"/>
      <c r="I113" s="229"/>
      <c r="J113" s="165"/>
      <c r="K113" s="165"/>
      <c r="L113" s="165"/>
      <c r="M113" s="165"/>
      <c r="N113" s="165"/>
    </row>
    <row r="114" spans="2:14" s="164" customFormat="1" outlineLevel="1">
      <c r="B114" s="230" t="s">
        <v>200</v>
      </c>
      <c r="C114" s="231" t="s">
        <v>201</v>
      </c>
      <c r="D114" s="169" t="s">
        <v>35</v>
      </c>
      <c r="E114" s="232">
        <v>1</v>
      </c>
      <c r="F114" s="171"/>
      <c r="G114" s="233">
        <f t="shared" ref="G114:G115" si="19">E114*F114</f>
        <v>0</v>
      </c>
      <c r="H114" s="234"/>
      <c r="I114" s="229"/>
      <c r="J114" s="165"/>
      <c r="K114" s="165"/>
      <c r="L114" s="165"/>
      <c r="M114" s="165"/>
      <c r="N114" s="165"/>
    </row>
    <row r="115" spans="2:14" s="164" customFormat="1" ht="12.95" outlineLevel="1" thickBot="1">
      <c r="B115" s="235" t="s">
        <v>202</v>
      </c>
      <c r="C115" s="236" t="s">
        <v>203</v>
      </c>
      <c r="D115" s="237" t="s">
        <v>178</v>
      </c>
      <c r="E115" s="238">
        <v>2</v>
      </c>
      <c r="F115" s="239"/>
      <c r="G115" s="240">
        <f t="shared" si="19"/>
        <v>0</v>
      </c>
      <c r="H115" s="241"/>
      <c r="I115" s="229"/>
      <c r="J115" s="165"/>
      <c r="K115" s="165"/>
      <c r="L115" s="165"/>
      <c r="M115" s="165"/>
      <c r="N115" s="165"/>
    </row>
    <row r="116" spans="2:14" s="164" customFormat="1" ht="13.5" outlineLevel="1" thickBot="1">
      <c r="B116" s="309" t="s">
        <v>204</v>
      </c>
      <c r="C116" s="334"/>
      <c r="D116" s="334"/>
      <c r="E116" s="334"/>
      <c r="F116" s="334"/>
      <c r="G116" s="335"/>
      <c r="H116" s="38">
        <f>SUM(G113:G113)</f>
        <v>0</v>
      </c>
      <c r="I116" s="190"/>
      <c r="J116" s="118"/>
      <c r="K116" s="118"/>
      <c r="L116" s="118"/>
      <c r="M116" s="118"/>
      <c r="N116" s="118"/>
    </row>
    <row r="117" spans="2:14" s="164" customFormat="1" ht="15" customHeight="1" outlineLevel="1" thickBot="1">
      <c r="B117" s="190"/>
      <c r="C117" s="242"/>
      <c r="D117" s="190"/>
      <c r="E117" s="190"/>
      <c r="F117" s="190"/>
      <c r="G117" s="190"/>
      <c r="H117" s="190"/>
      <c r="I117" s="209"/>
      <c r="J117" s="176"/>
      <c r="K117" s="264"/>
      <c r="L117" s="176"/>
      <c r="M117" s="176"/>
      <c r="N117" s="176"/>
    </row>
    <row r="118" spans="2:14" s="164" customFormat="1" ht="34.15" customHeight="1" outlineLevel="1" thickBot="1">
      <c r="B118" s="336" t="s">
        <v>205</v>
      </c>
      <c r="C118" s="337"/>
      <c r="D118" s="337"/>
      <c r="E118" s="337"/>
      <c r="F118" s="338"/>
      <c r="G118" s="339">
        <f>H116+H110</f>
        <v>0</v>
      </c>
      <c r="H118" s="340"/>
      <c r="I118" s="209"/>
      <c r="J118" s="243"/>
      <c r="K118" s="275"/>
      <c r="L118" s="243"/>
      <c r="M118" s="243"/>
      <c r="N118" s="243"/>
    </row>
    <row r="119" spans="2:14" s="164" customFormat="1" ht="12.95" outlineLevel="1" thickBot="1">
      <c r="B119" s="190"/>
      <c r="C119" s="242"/>
      <c r="D119" s="190"/>
      <c r="E119" s="190"/>
      <c r="F119" s="194"/>
      <c r="G119" s="194"/>
      <c r="H119" s="190"/>
      <c r="I119" s="194"/>
      <c r="K119" s="261"/>
    </row>
    <row r="120" spans="2:14" s="164" customFormat="1" ht="20.65" customHeight="1" outlineLevel="1" thickBot="1">
      <c r="B120" s="279" t="s">
        <v>206</v>
      </c>
      <c r="C120" s="280"/>
      <c r="D120" s="280"/>
      <c r="E120" s="280"/>
      <c r="F120" s="280"/>
      <c r="G120" s="280"/>
      <c r="H120" s="280"/>
      <c r="I120" s="281"/>
      <c r="K120" s="261"/>
    </row>
    <row r="121" spans="2:14" s="164" customFormat="1" ht="12.95" outlineLevel="1" thickBot="1">
      <c r="B121" s="244"/>
      <c r="C121" s="245"/>
      <c r="D121" s="244"/>
      <c r="E121" s="244"/>
      <c r="F121" s="246"/>
      <c r="G121" s="246"/>
      <c r="H121" s="244"/>
      <c r="I121" s="246"/>
      <c r="K121" s="261"/>
    </row>
    <row r="122" spans="2:14" s="164" customFormat="1" ht="36.6" customHeight="1" outlineLevel="1" thickBot="1">
      <c r="B122" s="39" t="s">
        <v>8</v>
      </c>
      <c r="C122" s="282" t="s">
        <v>9</v>
      </c>
      <c r="D122" s="283"/>
      <c r="E122" s="283"/>
      <c r="F122" s="283"/>
      <c r="G122" s="284"/>
      <c r="H122" s="40" t="s">
        <v>16</v>
      </c>
      <c r="I122" s="41" t="s">
        <v>207</v>
      </c>
      <c r="K122" s="261"/>
    </row>
    <row r="123" spans="2:14" s="164" customFormat="1" ht="12.95" thickBot="1">
      <c r="B123" s="285"/>
      <c r="C123" s="286"/>
      <c r="D123" s="286"/>
      <c r="E123" s="286"/>
      <c r="F123" s="286"/>
      <c r="G123" s="286"/>
      <c r="H123" s="286"/>
      <c r="I123" s="287"/>
      <c r="K123" s="261"/>
    </row>
    <row r="124" spans="2:14" s="164" customFormat="1" ht="12.95">
      <c r="B124" s="247">
        <f>B14</f>
        <v>1</v>
      </c>
      <c r="C124" s="288" t="str">
        <f>C14</f>
        <v>TRABAJOS PRELIMINARES</v>
      </c>
      <c r="D124" s="289"/>
      <c r="E124" s="289"/>
      <c r="F124" s="289"/>
      <c r="G124" s="290"/>
      <c r="H124" s="248">
        <f>H14*$H$108</f>
        <v>0</v>
      </c>
      <c r="I124" s="249">
        <v>0</v>
      </c>
      <c r="K124" s="261"/>
    </row>
    <row r="125" spans="2:14" s="164" customFormat="1" ht="12.95">
      <c r="B125" s="250">
        <f>B20</f>
        <v>2</v>
      </c>
      <c r="C125" s="291" t="str">
        <f>C20</f>
        <v>DEMOLICIÓN Y RETIROS</v>
      </c>
      <c r="D125" s="292"/>
      <c r="E125" s="292"/>
      <c r="F125" s="292"/>
      <c r="G125" s="293"/>
      <c r="H125" s="251">
        <f>H20*$H$108</f>
        <v>0</v>
      </c>
      <c r="I125" s="252">
        <v>0</v>
      </c>
      <c r="K125" s="261"/>
    </row>
    <row r="126" spans="2:14" s="164" customFormat="1" ht="12.95">
      <c r="B126" s="250">
        <f>B36</f>
        <v>3</v>
      </c>
      <c r="C126" s="291" t="str">
        <f>C36</f>
        <v>ALBAÑILERÍA Y AFINES</v>
      </c>
      <c r="D126" s="292"/>
      <c r="E126" s="292"/>
      <c r="F126" s="292"/>
      <c r="G126" s="293"/>
      <c r="H126" s="253">
        <f>H36*$H$108</f>
        <v>0</v>
      </c>
      <c r="I126" s="252">
        <v>0</v>
      </c>
      <c r="K126" s="261"/>
    </row>
    <row r="127" spans="2:14" s="164" customFormat="1" ht="12.95">
      <c r="B127" s="250">
        <f>B48</f>
        <v>4</v>
      </c>
      <c r="C127" s="161" t="str">
        <f>C48</f>
        <v>SOLADOS Y GUARDAS</v>
      </c>
      <c r="D127" s="162"/>
      <c r="E127" s="162"/>
      <c r="F127" s="162"/>
      <c r="G127" s="163"/>
      <c r="H127" s="253">
        <f>H48*$H$108</f>
        <v>0</v>
      </c>
      <c r="I127" s="252">
        <v>0</v>
      </c>
      <c r="K127" s="261"/>
    </row>
    <row r="128" spans="2:14" s="164" customFormat="1" ht="12.95">
      <c r="B128" s="250">
        <f>B51</f>
        <v>5</v>
      </c>
      <c r="C128" s="161" t="str">
        <f>C51</f>
        <v>ESTRUCTURAS - REFUERZO DE VIGAS</v>
      </c>
      <c r="D128" s="162"/>
      <c r="E128" s="162"/>
      <c r="F128" s="162"/>
      <c r="G128" s="163"/>
      <c r="H128" s="253">
        <f>H51*$H$108</f>
        <v>0</v>
      </c>
      <c r="I128" s="252">
        <v>0</v>
      </c>
      <c r="K128" s="261"/>
    </row>
    <row r="129" spans="2:11" s="164" customFormat="1" ht="12.95">
      <c r="B129" s="250">
        <f>B56</f>
        <v>6</v>
      </c>
      <c r="C129" s="161" t="str">
        <f>C56</f>
        <v>CUBIERTA METÁLICA - SOBRETECHO</v>
      </c>
      <c r="D129" s="162"/>
      <c r="E129" s="162"/>
      <c r="F129" s="162"/>
      <c r="G129" s="163"/>
      <c r="H129" s="253">
        <f>H56*$H$108</f>
        <v>0</v>
      </c>
      <c r="I129" s="252">
        <v>0</v>
      </c>
      <c r="K129" s="261"/>
    </row>
    <row r="130" spans="2:11" s="164" customFormat="1" ht="12.95">
      <c r="B130" s="250">
        <f>B71</f>
        <v>7</v>
      </c>
      <c r="C130" s="161" t="str">
        <f>C71</f>
        <v>HERRERIA</v>
      </c>
      <c r="D130" s="162"/>
      <c r="E130" s="162"/>
      <c r="F130" s="162"/>
      <c r="G130" s="163"/>
      <c r="H130" s="253">
        <f>H71*$H$108</f>
        <v>0</v>
      </c>
      <c r="I130" s="252">
        <v>0</v>
      </c>
      <c r="K130" s="261"/>
    </row>
    <row r="131" spans="2:11" s="164" customFormat="1" ht="12.95">
      <c r="B131" s="250">
        <f>B78</f>
        <v>8</v>
      </c>
      <c r="C131" s="161" t="str">
        <f>C78</f>
        <v>CARPINTERIAS</v>
      </c>
      <c r="D131" s="162"/>
      <c r="E131" s="162"/>
      <c r="F131" s="162"/>
      <c r="G131" s="163"/>
      <c r="H131" s="253">
        <f>H78*$H$108</f>
        <v>0</v>
      </c>
      <c r="I131" s="252">
        <v>0</v>
      </c>
      <c r="K131" s="261"/>
    </row>
    <row r="132" spans="2:11" s="164" customFormat="1" ht="12.95">
      <c r="B132" s="250">
        <f>B80</f>
        <v>9</v>
      </c>
      <c r="C132" s="291" t="str">
        <f>C80</f>
        <v>INSTALACION TERMOMECÁNICA</v>
      </c>
      <c r="D132" s="292"/>
      <c r="E132" s="292"/>
      <c r="F132" s="292"/>
      <c r="G132" s="293"/>
      <c r="H132" s="251">
        <f>H80*$H$108</f>
        <v>0</v>
      </c>
      <c r="I132" s="252">
        <v>0</v>
      </c>
      <c r="K132" s="261"/>
    </row>
    <row r="133" spans="2:11" s="164" customFormat="1" ht="12.95">
      <c r="B133" s="250">
        <f>B83</f>
        <v>10</v>
      </c>
      <c r="C133" s="291" t="str">
        <f>C83</f>
        <v>CIERLORRASO</v>
      </c>
      <c r="D133" s="292"/>
      <c r="E133" s="292"/>
      <c r="F133" s="292"/>
      <c r="G133" s="293"/>
      <c r="H133" s="251">
        <f>H83*$H$108</f>
        <v>0</v>
      </c>
      <c r="I133" s="252">
        <v>0</v>
      </c>
      <c r="K133" s="261"/>
    </row>
    <row r="134" spans="2:11" s="164" customFormat="1" ht="12.95">
      <c r="B134" s="250">
        <f>B87</f>
        <v>11</v>
      </c>
      <c r="C134" s="291" t="str">
        <f>C87</f>
        <v>PINTURA</v>
      </c>
      <c r="D134" s="292"/>
      <c r="E134" s="292"/>
      <c r="F134" s="292"/>
      <c r="G134" s="293"/>
      <c r="H134" s="251">
        <f>H87*$H$108</f>
        <v>0</v>
      </c>
      <c r="I134" s="252">
        <v>0</v>
      </c>
      <c r="K134" s="261"/>
    </row>
    <row r="135" spans="2:11" s="164" customFormat="1" ht="13.5" thickBot="1">
      <c r="B135" s="254">
        <f>B94</f>
        <v>12</v>
      </c>
      <c r="C135" s="294" t="str">
        <f>C94</f>
        <v>LIMPIEZA DE OBRA</v>
      </c>
      <c r="D135" s="295"/>
      <c r="E135" s="295"/>
      <c r="F135" s="295"/>
      <c r="G135" s="296"/>
      <c r="H135" s="255">
        <f>H94*$H$108</f>
        <v>0</v>
      </c>
      <c r="I135" s="256">
        <v>0</v>
      </c>
      <c r="K135" s="261"/>
    </row>
    <row r="136" spans="2:11" s="164" customFormat="1" ht="13.5" thickBot="1">
      <c r="B136" s="257"/>
      <c r="C136" s="297" t="s">
        <v>208</v>
      </c>
      <c r="D136" s="298"/>
      <c r="E136" s="298"/>
      <c r="F136" s="298"/>
      <c r="G136" s="299"/>
      <c r="H136" s="266">
        <f>SUM(H124:H135)</f>
        <v>0</v>
      </c>
      <c r="I136" s="267">
        <v>0</v>
      </c>
      <c r="K136" s="261"/>
    </row>
    <row r="137" spans="2:11" s="164" customFormat="1" ht="13.5" thickBot="1">
      <c r="B137" s="190"/>
      <c r="C137" s="42"/>
      <c r="D137" s="43"/>
      <c r="E137" s="43"/>
      <c r="F137" s="44"/>
      <c r="G137" s="44"/>
      <c r="H137" s="122"/>
      <c r="I137" s="123"/>
      <c r="K137" s="261"/>
    </row>
    <row r="138" spans="2:11" s="164" customFormat="1" ht="13.5" thickBot="1">
      <c r="B138" s="259">
        <f>B112</f>
        <v>13</v>
      </c>
      <c r="C138" s="300" t="str">
        <f>C112</f>
        <v>EQUIPO DE OBRA</v>
      </c>
      <c r="D138" s="301"/>
      <c r="E138" s="301"/>
      <c r="F138" s="301"/>
      <c r="G138" s="302"/>
      <c r="H138" s="268">
        <f>H116</f>
        <v>0</v>
      </c>
      <c r="I138" s="258">
        <v>0</v>
      </c>
      <c r="K138" s="261"/>
    </row>
    <row r="139" spans="2:11" s="164" customFormat="1" ht="13.5" thickBot="1">
      <c r="B139" s="257"/>
      <c r="C139" s="297" t="s">
        <v>209</v>
      </c>
      <c r="D139" s="298"/>
      <c r="E139" s="298"/>
      <c r="F139" s="298"/>
      <c r="G139" s="299"/>
      <c r="H139" s="135">
        <f>H136+H138</f>
        <v>0</v>
      </c>
      <c r="I139" s="269">
        <f>I136+I138</f>
        <v>0</v>
      </c>
      <c r="K139" s="261"/>
    </row>
    <row r="140" spans="2:11" s="164" customFormat="1" ht="12.75">
      <c r="B140" s="190"/>
      <c r="C140" s="260"/>
      <c r="D140" s="209"/>
      <c r="E140" s="209"/>
      <c r="F140" s="209"/>
      <c r="G140" s="261"/>
      <c r="H140" s="209"/>
      <c r="I140" s="209"/>
      <c r="K140" s="261"/>
    </row>
    <row r="141" spans="2:11" s="164" customFormat="1" ht="12.75">
      <c r="B141" s="190"/>
      <c r="C141" s="260"/>
      <c r="D141" s="209"/>
      <c r="E141" s="209"/>
      <c r="F141" s="262"/>
      <c r="H141" s="209"/>
      <c r="I141" s="209"/>
      <c r="K141" s="261"/>
    </row>
    <row r="142" spans="2:11" s="164" customFormat="1">
      <c r="B142" s="261"/>
      <c r="C142" s="175"/>
      <c r="D142" s="263"/>
      <c r="E142" s="261"/>
      <c r="F142" s="261"/>
      <c r="G142" s="261"/>
      <c r="H142" s="261"/>
      <c r="I142" s="263"/>
      <c r="K142" s="261"/>
    </row>
    <row r="143" spans="2:11" s="164" customFormat="1">
      <c r="B143" s="261"/>
      <c r="C143" s="175"/>
      <c r="D143" s="263"/>
      <c r="E143" s="261"/>
      <c r="F143" s="261"/>
      <c r="G143" s="261"/>
      <c r="H143" s="261"/>
      <c r="I143" s="263"/>
      <c r="K143" s="261"/>
    </row>
    <row r="144" spans="2:11" s="164" customFormat="1">
      <c r="B144" s="261"/>
      <c r="C144" s="175"/>
      <c r="D144" s="263"/>
      <c r="E144" s="261"/>
      <c r="F144" s="261"/>
      <c r="G144" s="261"/>
      <c r="H144" s="261"/>
      <c r="I144" s="263"/>
      <c r="K144" s="261"/>
    </row>
    <row r="145" spans="7:8">
      <c r="H145" s="264"/>
    </row>
    <row r="146" spans="7:8">
      <c r="G146" s="264"/>
    </row>
    <row r="147" spans="7:8" ht="12.75"/>
    <row r="148" spans="7:8" ht="12.75"/>
  </sheetData>
  <mergeCells count="32">
    <mergeCell ref="B6:I6"/>
    <mergeCell ref="B1:I1"/>
    <mergeCell ref="B3:I3"/>
    <mergeCell ref="B4:E4"/>
    <mergeCell ref="F4:I5"/>
    <mergeCell ref="B5:E5"/>
    <mergeCell ref="B12:I12"/>
    <mergeCell ref="F13:I13"/>
    <mergeCell ref="B116:G116"/>
    <mergeCell ref="B118:F118"/>
    <mergeCell ref="G118:H118"/>
    <mergeCell ref="B7:E8"/>
    <mergeCell ref="B9:I9"/>
    <mergeCell ref="B10:B11"/>
    <mergeCell ref="C10:C11"/>
    <mergeCell ref="D10:E10"/>
    <mergeCell ref="F10:I10"/>
    <mergeCell ref="F7:G8"/>
    <mergeCell ref="H7:I8"/>
    <mergeCell ref="B120:I120"/>
    <mergeCell ref="C122:G122"/>
    <mergeCell ref="B123:I123"/>
    <mergeCell ref="C124:G124"/>
    <mergeCell ref="C125:G125"/>
    <mergeCell ref="C126:G126"/>
    <mergeCell ref="C132:G132"/>
    <mergeCell ref="C133:G133"/>
    <mergeCell ref="C134:G134"/>
    <mergeCell ref="C135:G135"/>
    <mergeCell ref="C136:G136"/>
    <mergeCell ref="C138:G138"/>
    <mergeCell ref="C139:G139"/>
  </mergeCells>
  <dataValidations disablePrompts="1" count="1">
    <dataValidation type="list" allowBlank="1" showInputMessage="1" showErrorMessage="1" sqref="D97:D98 D109:D113 D14 D1:D2 D4:D11 D115:D1048576" xr:uid="{00000000-0002-0000-0000-000000000000}">
      <formula1>$O$14:$O$14</formula1>
    </dataValidation>
  </dataValidations>
  <pageMargins left="0.25" right="0.25" top="0.75" bottom="0.75" header="0.3" footer="0.3"/>
  <pageSetup paperSize="9" scale="61" fitToHeight="0" orientation="portrait" r:id="rId1"/>
  <rowBreaks count="2" manualBreakCount="2">
    <brk id="70" max="9" man="1"/>
    <brk id="11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B1:K35"/>
  <sheetViews>
    <sheetView zoomScale="60" zoomScaleNormal="60" workbookViewId="0">
      <selection activeCell="F25" sqref="F25"/>
    </sheetView>
  </sheetViews>
  <sheetFormatPr defaultColWidth="9.140625" defaultRowHeight="12.6"/>
  <cols>
    <col min="3" max="3" width="14.140625" customWidth="1"/>
    <col min="4" max="4" width="13.85546875" bestFit="1" customWidth="1"/>
    <col min="5" max="5" width="11.7109375" customWidth="1"/>
    <col min="6" max="6" width="11" customWidth="1"/>
    <col min="7" max="7" width="12.42578125" customWidth="1"/>
    <col min="8" max="8" width="11.7109375" customWidth="1"/>
    <col min="9" max="9" width="13.42578125" customWidth="1"/>
  </cols>
  <sheetData>
    <row r="1" spans="2:11" ht="12.95" thickBot="1"/>
    <row r="2" spans="2:11" ht="12.95" thickBot="1">
      <c r="B2" s="108" t="s">
        <v>210</v>
      </c>
      <c r="C2" s="107"/>
      <c r="D2" s="107"/>
      <c r="E2" s="107"/>
      <c r="F2" s="107"/>
      <c r="G2" s="107"/>
      <c r="H2" s="107"/>
      <c r="I2" s="107"/>
      <c r="J2" s="107"/>
      <c r="K2" s="106"/>
    </row>
    <row r="3" spans="2:11" ht="12.95" thickBot="1">
      <c r="B3" s="104"/>
      <c r="C3" s="103" t="s">
        <v>211</v>
      </c>
      <c r="D3" s="102"/>
      <c r="E3" s="112"/>
      <c r="F3" s="112"/>
      <c r="G3" s="112"/>
      <c r="H3" s="112"/>
      <c r="I3" s="355" t="s">
        <v>212</v>
      </c>
      <c r="J3" s="357"/>
      <c r="K3" s="115"/>
    </row>
    <row r="4" spans="2:11" ht="12.95" thickBot="1">
      <c r="B4" s="104"/>
      <c r="C4" s="103" t="s">
        <v>213</v>
      </c>
      <c r="D4" s="102"/>
      <c r="E4" s="112"/>
      <c r="F4" s="112"/>
      <c r="G4" s="112"/>
      <c r="H4" s="112"/>
      <c r="I4" s="356"/>
      <c r="J4" s="358"/>
      <c r="K4" s="115"/>
    </row>
    <row r="5" spans="2:11" ht="12.95" thickBot="1">
      <c r="B5" s="104"/>
      <c r="C5" s="112"/>
      <c r="D5" s="112"/>
      <c r="E5" s="112"/>
      <c r="F5" s="112"/>
      <c r="G5" s="112"/>
      <c r="H5" s="112"/>
      <c r="I5" s="112"/>
      <c r="J5" s="112"/>
      <c r="K5" s="115"/>
    </row>
    <row r="6" spans="2:11" ht="23.45" thickBot="1">
      <c r="B6" s="101"/>
      <c r="C6" s="114" t="s">
        <v>214</v>
      </c>
      <c r="D6" s="100" t="s">
        <v>215</v>
      </c>
      <c r="E6" s="113" t="s">
        <v>216</v>
      </c>
      <c r="F6" s="100" t="s">
        <v>217</v>
      </c>
      <c r="G6" s="113" t="s">
        <v>218</v>
      </c>
      <c r="H6" s="100" t="s">
        <v>219</v>
      </c>
      <c r="I6" s="99" t="s">
        <v>220</v>
      </c>
      <c r="J6" s="99" t="s">
        <v>221</v>
      </c>
      <c r="K6" s="48"/>
    </row>
    <row r="7" spans="2:11" ht="12.95" thickBot="1">
      <c r="B7" s="104"/>
      <c r="C7" s="112"/>
      <c r="D7" s="112"/>
      <c r="E7" s="112"/>
      <c r="F7" s="112"/>
      <c r="G7" s="98"/>
      <c r="H7" s="112"/>
      <c r="I7" s="112"/>
      <c r="J7" s="112"/>
      <c r="K7" s="115"/>
    </row>
    <row r="8" spans="2:11" ht="13.5" thickBot="1">
      <c r="B8" s="104"/>
      <c r="C8" s="97" t="s">
        <v>182</v>
      </c>
      <c r="D8" s="96" t="s">
        <v>222</v>
      </c>
      <c r="E8" s="79"/>
      <c r="F8" s="93" t="s">
        <v>223</v>
      </c>
      <c r="G8" s="93" t="s">
        <v>223</v>
      </c>
      <c r="H8" s="93" t="s">
        <v>224</v>
      </c>
      <c r="I8" s="95" t="s">
        <v>225</v>
      </c>
      <c r="J8" s="81"/>
      <c r="K8" s="115"/>
    </row>
    <row r="9" spans="2:11" ht="12.95" thickBot="1">
      <c r="B9" s="104"/>
      <c r="C9" s="112"/>
      <c r="D9" s="110"/>
      <c r="E9" s="112"/>
      <c r="F9" s="112"/>
      <c r="G9" s="112"/>
      <c r="H9" s="112"/>
      <c r="I9" s="112"/>
      <c r="J9" s="112"/>
      <c r="K9" s="115"/>
    </row>
    <row r="10" spans="2:11">
      <c r="B10" s="104"/>
      <c r="C10" s="109"/>
      <c r="D10" s="105"/>
      <c r="E10" s="94"/>
      <c r="F10" s="94"/>
      <c r="G10" s="94"/>
      <c r="H10" s="94"/>
      <c r="I10" s="92"/>
      <c r="J10" s="112"/>
      <c r="K10" s="115"/>
    </row>
    <row r="11" spans="2:11">
      <c r="B11" s="104"/>
      <c r="C11" s="90"/>
      <c r="D11" s="89"/>
      <c r="E11" s="88"/>
      <c r="F11" s="88"/>
      <c r="G11" s="88"/>
      <c r="H11" s="88"/>
      <c r="I11" s="86"/>
      <c r="J11" s="112"/>
      <c r="K11" s="115"/>
    </row>
    <row r="12" spans="2:11">
      <c r="B12" s="104"/>
      <c r="C12" s="90"/>
      <c r="D12" s="89"/>
      <c r="E12" s="88"/>
      <c r="F12" s="88"/>
      <c r="G12" s="88"/>
      <c r="H12" s="88"/>
      <c r="I12" s="86"/>
      <c r="J12" s="112"/>
      <c r="K12" s="115"/>
    </row>
    <row r="13" spans="2:11" ht="12.95" thickBot="1">
      <c r="B13" s="104"/>
      <c r="C13" s="84"/>
      <c r="D13" s="82"/>
      <c r="E13" s="111"/>
      <c r="F13" s="111"/>
      <c r="G13" s="111"/>
      <c r="H13" s="111"/>
      <c r="I13" s="77"/>
      <c r="J13" s="112"/>
      <c r="K13" s="115"/>
    </row>
    <row r="14" spans="2:11" ht="12.95" thickBot="1">
      <c r="B14" s="104"/>
      <c r="C14" s="112"/>
      <c r="D14" s="110"/>
      <c r="E14" s="112"/>
      <c r="F14" s="112"/>
      <c r="G14" s="98"/>
      <c r="H14" s="112"/>
      <c r="I14" s="112"/>
      <c r="J14" s="112"/>
      <c r="K14" s="115"/>
    </row>
    <row r="15" spans="2:11" ht="13.5" thickBot="1">
      <c r="B15" s="104"/>
      <c r="C15" s="97" t="s">
        <v>186</v>
      </c>
      <c r="D15" s="80" t="s">
        <v>226</v>
      </c>
      <c r="E15" s="78"/>
      <c r="F15" s="93" t="s">
        <v>227</v>
      </c>
      <c r="G15" s="93" t="s">
        <v>228</v>
      </c>
      <c r="H15" s="93" t="s">
        <v>229</v>
      </c>
      <c r="I15" s="95" t="s">
        <v>225</v>
      </c>
      <c r="J15" s="76"/>
      <c r="K15" s="115"/>
    </row>
    <row r="16" spans="2:11" ht="12.95" thickBot="1">
      <c r="B16" s="104"/>
      <c r="C16" s="112"/>
      <c r="D16" s="112"/>
      <c r="E16" s="112"/>
      <c r="F16" s="112"/>
      <c r="G16" s="112"/>
      <c r="H16" s="112"/>
      <c r="I16" s="112"/>
      <c r="J16" s="112"/>
      <c r="K16" s="115"/>
    </row>
    <row r="17" spans="2:11">
      <c r="B17" s="104"/>
      <c r="C17" s="109"/>
      <c r="D17" s="75"/>
      <c r="E17" s="75"/>
      <c r="F17" s="94"/>
      <c r="G17" s="94"/>
      <c r="H17" s="94"/>
      <c r="I17" s="92"/>
      <c r="J17" s="112"/>
      <c r="K17" s="115"/>
    </row>
    <row r="18" spans="2:11">
      <c r="B18" s="104"/>
      <c r="C18" s="90"/>
      <c r="D18" s="88"/>
      <c r="E18" s="88"/>
      <c r="F18" s="88"/>
      <c r="G18" s="88"/>
      <c r="H18" s="88"/>
      <c r="I18" s="86"/>
      <c r="J18" s="112"/>
      <c r="K18" s="115"/>
    </row>
    <row r="19" spans="2:11">
      <c r="B19" s="104"/>
      <c r="C19" s="90"/>
      <c r="D19" s="88"/>
      <c r="E19" s="88"/>
      <c r="F19" s="88"/>
      <c r="G19" s="88"/>
      <c r="H19" s="88"/>
      <c r="I19" s="86"/>
      <c r="J19" s="112"/>
      <c r="K19" s="115"/>
    </row>
    <row r="20" spans="2:11" ht="12.95" thickBot="1">
      <c r="B20" s="104"/>
      <c r="C20" s="84"/>
      <c r="D20" s="111"/>
      <c r="E20" s="111"/>
      <c r="F20" s="111"/>
      <c r="G20" s="111"/>
      <c r="H20" s="111"/>
      <c r="I20" s="77"/>
      <c r="J20" s="112"/>
      <c r="K20" s="115"/>
    </row>
    <row r="21" spans="2:11" ht="12.95" thickBot="1">
      <c r="B21" s="104"/>
      <c r="C21" s="112"/>
      <c r="D21" s="112"/>
      <c r="E21" s="112"/>
      <c r="F21" s="112"/>
      <c r="G21" s="112"/>
      <c r="H21" s="112"/>
      <c r="I21" s="112"/>
      <c r="J21" s="112"/>
      <c r="K21" s="115"/>
    </row>
    <row r="22" spans="2:11" ht="13.5" thickBot="1">
      <c r="B22" s="104"/>
      <c r="C22" s="97" t="s">
        <v>193</v>
      </c>
      <c r="D22" s="80" t="s">
        <v>230</v>
      </c>
      <c r="E22" s="78"/>
      <c r="F22" s="93" t="s">
        <v>231</v>
      </c>
      <c r="G22" s="93" t="s">
        <v>232</v>
      </c>
      <c r="H22" s="93" t="s">
        <v>233</v>
      </c>
      <c r="I22" s="95" t="s">
        <v>225</v>
      </c>
      <c r="J22" s="76"/>
      <c r="K22" s="115"/>
    </row>
    <row r="23" spans="2:11" ht="12.95" thickBot="1">
      <c r="B23" s="104"/>
      <c r="C23" s="112"/>
      <c r="D23" s="112"/>
      <c r="E23" s="112"/>
      <c r="F23" s="112"/>
      <c r="G23" s="112"/>
      <c r="H23" s="112"/>
      <c r="I23" s="112"/>
      <c r="J23" s="112"/>
      <c r="K23" s="115"/>
    </row>
    <row r="24" spans="2:11">
      <c r="B24" s="104"/>
      <c r="C24" s="109"/>
      <c r="D24" s="94"/>
      <c r="E24" s="94"/>
      <c r="F24" s="94"/>
      <c r="G24" s="94"/>
      <c r="H24" s="94"/>
      <c r="I24" s="92"/>
      <c r="J24" s="112"/>
      <c r="K24" s="115"/>
    </row>
    <row r="25" spans="2:11">
      <c r="B25" s="104"/>
      <c r="C25" s="90"/>
      <c r="D25" s="88"/>
      <c r="E25" s="88"/>
      <c r="F25" s="88"/>
      <c r="G25" s="88"/>
      <c r="H25" s="88"/>
      <c r="I25" s="86"/>
      <c r="J25" s="112"/>
      <c r="K25" s="115"/>
    </row>
    <row r="26" spans="2:11">
      <c r="B26" s="104"/>
      <c r="C26" s="90"/>
      <c r="D26" s="88"/>
      <c r="E26" s="88"/>
      <c r="F26" s="88">
        <f>11790*$K$11</f>
        <v>0</v>
      </c>
      <c r="G26" s="88"/>
      <c r="H26" s="88"/>
      <c r="I26" s="86"/>
      <c r="J26" s="112"/>
      <c r="K26" s="115"/>
    </row>
    <row r="27" spans="2:11" ht="12.95" thickBot="1">
      <c r="B27" s="104"/>
      <c r="C27" s="84"/>
      <c r="D27" s="111"/>
      <c r="E27" s="111"/>
      <c r="F27" s="111"/>
      <c r="G27" s="111"/>
      <c r="H27" s="111"/>
      <c r="I27" s="77"/>
      <c r="J27" s="112"/>
      <c r="K27" s="115"/>
    </row>
    <row r="28" spans="2:11">
      <c r="B28" s="104"/>
      <c r="C28" s="112"/>
      <c r="D28" s="112"/>
      <c r="E28" s="112"/>
      <c r="F28" s="112"/>
      <c r="G28" s="112"/>
      <c r="H28" s="112"/>
      <c r="I28" s="112"/>
      <c r="J28" s="112"/>
      <c r="K28" s="115"/>
    </row>
    <row r="29" spans="2:11" ht="12.95" thickBot="1">
      <c r="B29" s="104"/>
      <c r="C29" s="112"/>
      <c r="D29" s="112"/>
      <c r="E29" s="112"/>
      <c r="F29" s="112"/>
      <c r="G29" s="112"/>
      <c r="H29" s="112"/>
      <c r="I29" s="112"/>
      <c r="J29" s="112"/>
      <c r="K29" s="115"/>
    </row>
    <row r="30" spans="2:11" ht="12.95" thickBot="1">
      <c r="B30" s="104"/>
      <c r="C30" s="112"/>
      <c r="D30" s="112"/>
      <c r="E30" s="112"/>
      <c r="F30" s="112"/>
      <c r="G30" s="112"/>
      <c r="H30" s="369" t="s">
        <v>234</v>
      </c>
      <c r="I30" s="370"/>
      <c r="J30" s="91"/>
      <c r="K30" s="115"/>
    </row>
    <row r="31" spans="2:11" ht="12.95" thickBot="1">
      <c r="B31" s="104"/>
      <c r="C31" s="112"/>
      <c r="D31" s="112"/>
      <c r="E31" s="112"/>
      <c r="F31" s="112"/>
      <c r="G31" s="112"/>
      <c r="H31" s="112"/>
      <c r="I31" s="112"/>
      <c r="J31" s="112"/>
      <c r="K31" s="115"/>
    </row>
    <row r="32" spans="2:11" ht="12.95" thickBot="1">
      <c r="B32" s="104"/>
      <c r="C32" s="112"/>
      <c r="D32" s="112"/>
      <c r="E32" s="112"/>
      <c r="F32" s="112"/>
      <c r="G32" s="112"/>
      <c r="H32" s="371" t="s">
        <v>235</v>
      </c>
      <c r="I32" s="372"/>
      <c r="J32" s="81"/>
      <c r="K32" s="115"/>
    </row>
    <row r="33" spans="2:11" ht="12.95" thickBot="1">
      <c r="B33" s="104"/>
      <c r="C33" s="112"/>
      <c r="D33" s="112"/>
      <c r="E33" s="112"/>
      <c r="F33" s="112">
        <f>F26</f>
        <v>0</v>
      </c>
      <c r="G33" s="112"/>
      <c r="H33" s="112"/>
      <c r="I33" s="112"/>
      <c r="J33" s="112"/>
      <c r="K33" s="115"/>
    </row>
    <row r="34" spans="2:11" ht="12.95" thickBot="1">
      <c r="B34" s="104"/>
      <c r="C34" s="112"/>
      <c r="D34" s="112"/>
      <c r="E34" s="112"/>
      <c r="F34" s="112"/>
      <c r="G34" s="112"/>
      <c r="H34" s="369" t="s">
        <v>236</v>
      </c>
      <c r="I34" s="370"/>
      <c r="J34" s="91"/>
      <c r="K34" s="115"/>
    </row>
    <row r="35" spans="2:11" ht="12.95" thickBot="1">
      <c r="B35" s="87"/>
      <c r="C35" s="85"/>
      <c r="D35" s="85"/>
      <c r="E35" s="85"/>
      <c r="F35" s="85"/>
      <c r="G35" s="85"/>
      <c r="H35" s="85"/>
      <c r="I35" s="85"/>
      <c r="J35" s="85"/>
      <c r="K35" s="83"/>
    </row>
  </sheetData>
  <mergeCells count="5">
    <mergeCell ref="I3:I4"/>
    <mergeCell ref="J3:J4"/>
    <mergeCell ref="H30:I30"/>
    <mergeCell ref="H32:I32"/>
    <mergeCell ref="H34:I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B1:J15"/>
  <sheetViews>
    <sheetView workbookViewId="0">
      <selection activeCell="C18" sqref="C18"/>
    </sheetView>
  </sheetViews>
  <sheetFormatPr defaultColWidth="9.140625" defaultRowHeight="12.6"/>
  <cols>
    <col min="4" max="4" width="16.7109375" customWidth="1"/>
    <col min="9" max="9" width="14.85546875" customWidth="1"/>
  </cols>
  <sheetData>
    <row r="1" spans="2:10" ht="12.95" thickBot="1"/>
    <row r="2" spans="2:10" ht="12.95" thickBot="1">
      <c r="B2" s="74"/>
      <c r="C2" s="73"/>
      <c r="D2" s="71"/>
      <c r="E2" s="71"/>
      <c r="F2" s="71"/>
      <c r="G2" s="71"/>
      <c r="H2" s="71"/>
      <c r="I2" s="71"/>
      <c r="J2" s="69"/>
    </row>
    <row r="3" spans="2:10" ht="15.95" thickBot="1">
      <c r="B3" s="67"/>
      <c r="C3" s="365" t="s">
        <v>237</v>
      </c>
      <c r="D3" s="366"/>
      <c r="E3" s="366"/>
      <c r="F3" s="366"/>
      <c r="G3" s="366"/>
      <c r="H3" s="366"/>
      <c r="I3" s="366"/>
      <c r="J3" s="72"/>
    </row>
    <row r="4" spans="2:10" ht="12.95" thickBot="1">
      <c r="B4" s="70"/>
      <c r="C4" s="73"/>
      <c r="D4" s="71"/>
      <c r="E4" s="71"/>
      <c r="F4" s="71"/>
      <c r="G4" s="71"/>
      <c r="H4" s="71"/>
      <c r="I4" s="71"/>
      <c r="J4" s="68"/>
    </row>
    <row r="5" spans="2:10" ht="13.5" thickBot="1">
      <c r="B5" s="70"/>
      <c r="C5" s="66" t="s">
        <v>182</v>
      </c>
      <c r="D5" s="359" t="s">
        <v>234</v>
      </c>
      <c r="E5" s="360"/>
      <c r="F5" s="360"/>
      <c r="G5" s="360"/>
      <c r="H5" s="361"/>
      <c r="I5" s="64">
        <v>1</v>
      </c>
      <c r="J5" s="68"/>
    </row>
    <row r="6" spans="2:10" ht="25.5" thickBot="1">
      <c r="B6" s="70"/>
      <c r="C6" s="63" t="s">
        <v>238</v>
      </c>
      <c r="D6" s="61" t="s">
        <v>184</v>
      </c>
      <c r="E6" s="59" t="s">
        <v>185</v>
      </c>
      <c r="F6" s="65" t="s">
        <v>239</v>
      </c>
      <c r="G6" s="367"/>
      <c r="H6" s="368"/>
      <c r="I6" s="62" t="s">
        <v>240</v>
      </c>
      <c r="J6" s="68"/>
    </row>
    <row r="7" spans="2:10" ht="13.5" thickBot="1">
      <c r="B7" s="70"/>
      <c r="C7" s="66" t="s">
        <v>186</v>
      </c>
      <c r="D7" s="359" t="s">
        <v>187</v>
      </c>
      <c r="E7" s="360"/>
      <c r="F7" s="360"/>
      <c r="G7" s="360"/>
      <c r="H7" s="361"/>
      <c r="I7" s="60" t="s">
        <v>241</v>
      </c>
      <c r="J7" s="68"/>
    </row>
    <row r="8" spans="2:10" ht="24.95">
      <c r="B8" s="70"/>
      <c r="C8" s="63" t="s">
        <v>242</v>
      </c>
      <c r="D8" s="58" t="s">
        <v>188</v>
      </c>
      <c r="E8" s="59" t="s">
        <v>185</v>
      </c>
      <c r="F8" s="65" t="s">
        <v>243</v>
      </c>
      <c r="G8" s="367"/>
      <c r="H8" s="368"/>
      <c r="I8" s="62" t="s">
        <v>244</v>
      </c>
      <c r="J8" s="68"/>
    </row>
    <row r="9" spans="2:10" ht="13.5" thickBot="1">
      <c r="B9" s="70"/>
      <c r="C9" s="63" t="s">
        <v>245</v>
      </c>
      <c r="D9" s="61" t="s">
        <v>189</v>
      </c>
      <c r="E9" s="57" t="s">
        <v>185</v>
      </c>
      <c r="F9" s="56" t="s">
        <v>246</v>
      </c>
      <c r="G9" s="362"/>
      <c r="H9" s="362"/>
      <c r="I9" s="62" t="s">
        <v>247</v>
      </c>
      <c r="J9" s="68"/>
    </row>
    <row r="10" spans="2:10" ht="13.5" thickBot="1">
      <c r="B10" s="70"/>
      <c r="C10" s="66" t="s">
        <v>190</v>
      </c>
      <c r="D10" s="359" t="s">
        <v>191</v>
      </c>
      <c r="E10" s="360"/>
      <c r="F10" s="360"/>
      <c r="G10" s="360"/>
      <c r="H10" s="361"/>
      <c r="I10" s="60" t="s">
        <v>248</v>
      </c>
      <c r="J10" s="68"/>
    </row>
    <row r="11" spans="2:10" ht="38.1" thickBot="1">
      <c r="B11" s="70"/>
      <c r="C11" s="63" t="s">
        <v>249</v>
      </c>
      <c r="D11" s="61" t="s">
        <v>192</v>
      </c>
      <c r="E11" s="57" t="s">
        <v>185</v>
      </c>
      <c r="F11" s="56" t="s">
        <v>250</v>
      </c>
      <c r="G11" s="362"/>
      <c r="H11" s="362"/>
      <c r="I11" s="62" t="s">
        <v>251</v>
      </c>
      <c r="J11" s="68"/>
    </row>
    <row r="12" spans="2:10" ht="13.5" thickBot="1">
      <c r="B12" s="70"/>
      <c r="C12" s="66" t="s">
        <v>193</v>
      </c>
      <c r="D12" s="359" t="s">
        <v>252</v>
      </c>
      <c r="E12" s="360"/>
      <c r="F12" s="360"/>
      <c r="G12" s="360"/>
      <c r="H12" s="361"/>
      <c r="I12" s="60" t="s">
        <v>253</v>
      </c>
      <c r="J12" s="68"/>
    </row>
    <row r="13" spans="2:10" ht="13.5" thickBot="1">
      <c r="B13" s="70"/>
      <c r="C13" s="57"/>
      <c r="D13" s="54"/>
      <c r="E13" s="52"/>
      <c r="F13" s="52"/>
      <c r="G13" s="52"/>
      <c r="H13" s="52"/>
      <c r="I13" s="50"/>
      <c r="J13" s="68"/>
    </row>
    <row r="14" spans="2:10" ht="13.5" thickBot="1">
      <c r="B14" s="70"/>
      <c r="C14" s="359" t="s">
        <v>195</v>
      </c>
      <c r="D14" s="363"/>
      <c r="E14" s="363"/>
      <c r="F14" s="363"/>
      <c r="G14" s="363"/>
      <c r="H14" s="364"/>
      <c r="I14" s="55" t="s">
        <v>254</v>
      </c>
      <c r="J14" s="68"/>
    </row>
    <row r="15" spans="2:10" ht="12.95" thickBot="1">
      <c r="B15" s="53"/>
      <c r="C15" s="51"/>
      <c r="D15" s="49"/>
      <c r="E15" s="49"/>
      <c r="F15" s="49"/>
      <c r="G15" s="49"/>
      <c r="H15" s="49"/>
      <c r="I15" s="49"/>
      <c r="J15" s="116"/>
    </row>
  </sheetData>
  <mergeCells count="10">
    <mergeCell ref="D10:H10"/>
    <mergeCell ref="G11:H11"/>
    <mergeCell ref="D12:H12"/>
    <mergeCell ref="C14:H14"/>
    <mergeCell ref="C3:I3"/>
    <mergeCell ref="D5:H5"/>
    <mergeCell ref="G6:H6"/>
    <mergeCell ref="D7:H7"/>
    <mergeCell ref="G8:H8"/>
    <mergeCell ref="G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dpi</dc:creator>
  <cp:keywords/>
  <dc:description/>
  <cp:lastModifiedBy>Martin Alejandro Tabbita</cp:lastModifiedBy>
  <cp:revision/>
  <dcterms:created xsi:type="dcterms:W3CDTF">2002-04-03T17:03:22Z</dcterms:created>
  <dcterms:modified xsi:type="dcterms:W3CDTF">2024-07-15T15:24:10Z</dcterms:modified>
  <cp:category/>
  <cp:contentStatus/>
</cp:coreProperties>
</file>